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<sst xmlns="http://schemas.openxmlformats.org/spreadsheetml/2006/main" count="98" uniqueCount="56">
  <si>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</si>
  <si>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</si>
  <si>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</si>
  <si>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</si>
  <si>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</si>
  <si>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</si>
  <si>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</si>
  <si>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</si>
  <si>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</si>
  <si>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</si>
  <si>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</si>
  <si>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</si>
  <si>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</si>
  <si>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</si>
  <si>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</si>
  <si>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</si>
  <si>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</si>
  <si>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</si>
  <si>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</si>
  <si>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</si>
  <si>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</si>
  <si>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</si>
  <si>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</si>
  <si>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</si>
  <si>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</si>
  <si>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</si>
  <si>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</si>
  <si>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</si>
  <si>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</si>
  <si>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</si>
  <si>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</si>
  <si>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</si>
  <si>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</si>
  <si>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</si>
  <si>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</si>
  <si>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</si>
  <si>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</si>
  <si>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</si>
  <si>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</si>
  <si>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</si>
  <si>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</si>
  <si>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</si>
  <si>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</si>
  <si>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</si>
  <si>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</si>
  <si>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</si>
  <si>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</si>
  <si>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</si>
  <si>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</si>
  <si>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</si>
  <si>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</si>
  <si>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</si>
  <si>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</si>
  <si>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113年8月來臺旅客人次及成長率－按國籍分
Table 1-3 Visitor Arrivals by Nationality,
 August, 2024</t>
  </si>
  <si>
    <t>113年8月
Aug.., 2024</t>
  </si>
  <si>
    <t>112年8月
Aug..,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</si>
</sst>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111620.0</v>
      </c>
      <c r="E3" s="4" t="n">
        <v>97512.0</v>
      </c>
      <c r="F3" s="5" t="n">
        <f>IF(E3=0,"-",(D3-E3)/E3*100)</f>
        <v>14.467962917384527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61700.0</v>
      </c>
      <c r="E4" s="4" t="n">
        <v>51087.0</v>
      </c>
      <c r="F4" s="5" t="n">
        <f ref="F4:F46" si="0" t="shared">IF(E4=0,"-",(D4-E4)/E4*100)</f>
        <v>20.774365298412512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3944.0</v>
      </c>
      <c r="E5" s="4" t="n">
        <v>3474.0</v>
      </c>
      <c r="F5" s="5" t="n">
        <f si="0" t="shared"/>
        <v>13.529073114565342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1091.0</v>
      </c>
      <c r="E6" s="4" t="n">
        <v>1397.0</v>
      </c>
      <c r="F6" s="5" t="n">
        <f si="0" t="shared"/>
        <v>-21.904080171796707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25693.0</v>
      </c>
      <c r="E7" s="4" t="n">
        <v>30835.0</v>
      </c>
      <c r="F7" s="5" t="n">
        <f si="0" t="shared"/>
        <v>-16.675855359169773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19554.0</v>
      </c>
      <c r="E8" s="4" t="n">
        <v>23050.0</v>
      </c>
      <c r="F8" s="5" t="n">
        <f si="0" t="shared"/>
        <v>-15.16702819956616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20024.0</v>
      </c>
      <c r="E9" s="4" t="n">
        <v>17938.0</v>
      </c>
      <c r="F9" s="5" t="n">
        <f si="0" t="shared"/>
        <v>11.62894414092987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36914.0</v>
      </c>
      <c r="E10" s="4" t="n">
        <v>30420.0</v>
      </c>
      <c r="F10" s="5" t="n">
        <f si="0" t="shared"/>
        <v>21.347797501643655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22762.0</v>
      </c>
      <c r="E11" s="4" t="n">
        <v>22277.0</v>
      </c>
      <c r="F11" s="5" t="n">
        <f si="0" t="shared"/>
        <v>2.1771333662521886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33220.0</v>
      </c>
      <c r="E12" s="4" t="n">
        <v>37459.0</v>
      </c>
      <c r="F12" s="5" t="n">
        <f si="0" t="shared"/>
        <v>-11.316372567340292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2643.0</v>
      </c>
      <c r="E13" s="4" t="n">
        <f>E14-E7-E8-E9-E10-E11-E12</f>
        <v>2461.0</v>
      </c>
      <c r="F13" s="5" t="n">
        <f si="0" t="shared"/>
        <v>7.3953677366924016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160810.0</v>
      </c>
      <c r="E14" s="4" t="n">
        <v>164440.0</v>
      </c>
      <c r="F14" s="5" t="n">
        <f si="0" t="shared"/>
        <v>-2.207492094380929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898.0</v>
      </c>
      <c r="E15" s="4" t="n">
        <f>E16-E3-E4-E5-E6-E14</f>
        <v>774.0</v>
      </c>
      <c r="F15" s="5" t="n">
        <f si="0" t="shared"/>
        <v>16.020671834625322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340063.0</v>
      </c>
      <c r="E16" s="4" t="n">
        <v>318684.0</v>
      </c>
      <c r="F16" s="5" t="n">
        <f si="0" t="shared"/>
        <v>6.7085263144682505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10632.0</v>
      </c>
      <c r="E17" s="4" t="n">
        <v>9560.0</v>
      </c>
      <c r="F17" s="5" t="n">
        <f si="0" t="shared"/>
        <v>11.213389121338913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44694.0</v>
      </c>
      <c r="E18" s="4" t="n">
        <v>39868.0</v>
      </c>
      <c r="F18" s="5" t="n">
        <f si="0" t="shared"/>
        <v>12.104946322865457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316.0</v>
      </c>
      <c r="E19" s="4" t="n">
        <v>466.0</v>
      </c>
      <c r="F19" s="5" t="n">
        <f si="0" t="shared"/>
        <v>-32.18884120171674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328.0</v>
      </c>
      <c r="E20" s="4" t="n">
        <v>327.0</v>
      </c>
      <c r="F20" s="5" t="n">
        <f si="0" t="shared"/>
        <v>0.3058103975535168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69.0</v>
      </c>
      <c r="E21" s="4" t="n">
        <v>61.0</v>
      </c>
      <c r="F21" s="5" t="n">
        <f si="0" t="shared"/>
        <v>13.114754098360656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1257.0</v>
      </c>
      <c r="E22" s="4" t="n">
        <f>E23-E17-E18-E19-E20-E21</f>
        <v>1395.0</v>
      </c>
      <c r="F22" s="5" t="n">
        <f>IF(E22=0,"-",(D22-E22)/E22*100)</f>
        <v>-9.89247311827957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57296.0</v>
      </c>
      <c r="E23" s="4" t="n">
        <v>51677.0</v>
      </c>
      <c r="F23" s="5" t="n">
        <f si="0" t="shared"/>
        <v>10.873309209125917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650.0</v>
      </c>
      <c r="E24" s="4" t="n">
        <v>565.0</v>
      </c>
      <c r="F24" s="5" t="n">
        <f si="0" t="shared"/>
        <v>15.04424778761062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4590.0</v>
      </c>
      <c r="E25" s="4" t="n">
        <v>4388.0</v>
      </c>
      <c r="F25" s="5" t="n">
        <f si="0" t="shared"/>
        <v>4.6034639927073835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4748.0</v>
      </c>
      <c r="E26" s="4" t="n">
        <v>4592.0</v>
      </c>
      <c r="F26" s="5" t="n">
        <f si="0" t="shared"/>
        <v>3.397212543554007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1717.0</v>
      </c>
      <c r="E27" s="4" t="n">
        <v>1466.0</v>
      </c>
      <c r="F27" s="5" t="n">
        <f si="0" t="shared"/>
        <v>17.121418826739426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2019.0</v>
      </c>
      <c r="E28" s="4" t="n">
        <v>1768.0</v>
      </c>
      <c r="F28" s="5" t="n">
        <f si="0" t="shared"/>
        <v>14.19683257918552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593.0</v>
      </c>
      <c r="E29" s="4" t="n">
        <v>665.0</v>
      </c>
      <c r="F29" s="5" t="n">
        <f si="0" t="shared"/>
        <v>-10.827067669172932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1328.0</v>
      </c>
      <c r="E30" s="4" t="n">
        <v>994.0</v>
      </c>
      <c r="F30" s="5" t="n">
        <f si="0" t="shared"/>
        <v>33.601609657947684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7355.0</v>
      </c>
      <c r="E31" s="4" t="n">
        <v>7542.0</v>
      </c>
      <c r="F31" s="5" t="n">
        <f si="0" t="shared"/>
        <v>-2.479448422169186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795.0</v>
      </c>
      <c r="E32" s="4" t="n">
        <v>1037.0</v>
      </c>
      <c r="F32" s="5" t="n">
        <f si="0" t="shared"/>
        <v>-23.336547733847638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136.0</v>
      </c>
      <c r="E33" s="4" t="n">
        <v>149.0</v>
      </c>
      <c r="F33" s="5" t="n">
        <f si="0" t="shared"/>
        <v>-8.724832214765101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446.0</v>
      </c>
      <c r="E34" s="4" t="n">
        <v>392.0</v>
      </c>
      <c r="F34" s="5" t="n">
        <f si="0" t="shared"/>
        <v>13.77551020408163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6577.0</v>
      </c>
      <c r="E35" s="4" t="n">
        <f>E36-E24-E25-E26-E27-E28-E29-E30-E31-E32-E33-E34</f>
        <v>6150.0</v>
      </c>
      <c r="F35" s="5" t="n">
        <f si="0" t="shared"/>
        <v>6.943089430894308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30954.0</v>
      </c>
      <c r="E36" s="4" t="n">
        <v>29708.0</v>
      </c>
      <c r="F36" s="5" t="n">
        <f si="0" t="shared"/>
        <v>4.194156456173421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5767.0</v>
      </c>
      <c r="E37" s="4" t="n">
        <v>5861.0</v>
      </c>
      <c r="F37" s="5" t="n">
        <f si="0" t="shared"/>
        <v>-1.6038218734004437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1134.0</v>
      </c>
      <c r="E38" s="4" t="n">
        <v>1159.0</v>
      </c>
      <c r="F38" s="5" t="n">
        <f si="0" t="shared"/>
        <v>-2.1570319240724762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235.0</v>
      </c>
      <c r="E39" s="4" t="n">
        <f>E40-E37-E38</f>
        <v>187.0</v>
      </c>
      <c r="F39" s="5" t="n">
        <f si="0" t="shared"/>
        <v>25.668449197860966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7136.0</v>
      </c>
      <c r="E40" s="4" t="n">
        <v>7207.0</v>
      </c>
      <c r="F40" s="5" t="n">
        <f si="0" t="shared"/>
        <v>-0.9851533231580408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623.0</v>
      </c>
      <c r="E41" s="4" t="n">
        <v>662.0</v>
      </c>
      <c r="F41" s="5" t="n">
        <f si="0" t="shared"/>
        <v>-5.8912386706948645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662.0</v>
      </c>
      <c r="E42" s="4" t="n">
        <f>E43-E41</f>
        <v>559.0</v>
      </c>
      <c r="F42" s="5" t="n">
        <f si="0" t="shared"/>
        <v>18.425760286225405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1285.0</v>
      </c>
      <c r="E43" s="4" t="n">
        <v>1221.0</v>
      </c>
      <c r="F43" s="5" t="n">
        <f si="0" t="shared"/>
        <v>5.241605241605242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75.0</v>
      </c>
      <c r="E44" s="4" t="n">
        <v>77.0</v>
      </c>
      <c r="F44" s="5" t="n">
        <f si="0" t="shared"/>
        <v>-2.5974025974025974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180113.0</v>
      </c>
      <c r="E45" s="4" t="n">
        <v>181884.0</v>
      </c>
      <c r="F45" s="5" t="n">
        <f si="0" t="shared"/>
        <v>-0.9736975214972181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616922.0</v>
      </c>
      <c r="E46" s="8" t="n">
        <f>E44+E43+E40+E36+E23+E16+E45</f>
        <v>590458.0</v>
      </c>
      <c r="F46" s="5" t="n">
        <f si="0" t="shared"/>
        <v>4.481944524420026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