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<sst xmlns="http://schemas.openxmlformats.org/spreadsheetml/2006/main" count="118" uniqueCount="73">
  <si>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</si>
  <si>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</si>
  <si>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</si>
  <si>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</si>
  <si>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</si>
  <si>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</si>
  <si>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</si>
  <si>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</si>
  <si>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</si>
  <si>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</si>
  <si>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</si>
  <si>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</si>
  <si>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</si>
  <si>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</si>
  <si>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</si>
  <si>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</si>
  <si>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</si>
  <si>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</si>
  <si>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</si>
  <si>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</si>
  <si>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</si>
  <si>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</si>
  <si>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</si>
  <si>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</si>
  <si>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</si>
  <si>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</si>
  <si>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</si>
  <si>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</si>
  <si>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</si>
  <si>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</si>
  <si>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</si>
  <si>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</si>
  <si>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</si>
  <si>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</si>
  <si>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</si>
  <si>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</si>
  <si>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</si>
  <si>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</si>
  <si>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</si>
  <si>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</si>
  <si>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</si>
  <si>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</si>
  <si>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</si>
  <si>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</si>
  <si>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</si>
  <si>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</si>
  <si>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</si>
  <si>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</si>
  <si>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</si>
  <si>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</si>
  <si>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</si>
  <si>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</si>
  <si>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</si>
  <si>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</si>
  <si>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</si>
  <si>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</si>
  <si>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</si>
  <si>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</si>
  <si>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</si>
  <si>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</si>
  <si>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</si>
  <si>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</si>
  <si>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</si>
  <si>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</si>
  <si>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</si>
  <si>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</si>
  <si>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</si>
  <si>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</si>
  <si>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</si>
  <si>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</si>
  <si>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</si>
  <si>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113年1至7月來臺旅客人次～按停留夜數分
Table 1-8  Visitor Arrivals  by Length of Stay,
January-July,2024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</si>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</sst>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24471.0</v>
      </c>
      <c r="E3" s="4" t="n">
        <v>95918.0</v>
      </c>
      <c r="F3" s="4" t="n">
        <v>179781.0</v>
      </c>
      <c r="G3" s="4" t="n">
        <v>184628.0</v>
      </c>
      <c r="H3" s="4" t="n">
        <v>167204.0</v>
      </c>
      <c r="I3" s="4" t="n">
        <v>44006.0</v>
      </c>
      <c r="J3" s="4" t="n">
        <v>8698.0</v>
      </c>
      <c r="K3" s="4" t="n">
        <v>1507.0</v>
      </c>
      <c r="L3" s="4" t="n">
        <v>1098.0</v>
      </c>
      <c r="M3" s="4" t="n">
        <v>33586.0</v>
      </c>
      <c r="N3" s="11" t="n">
        <f>SUM(D3:M3)</f>
        <v>740897.0</v>
      </c>
      <c r="O3" s="4" t="n">
        <v>5714764.0</v>
      </c>
      <c r="P3" s="4" t="n">
        <v>3217152.0</v>
      </c>
      <c r="Q3" s="11" t="n">
        <f>SUM(D3:L3)</f>
        <v>707311.0</v>
      </c>
      <c r="R3" s="6" t="n">
        <f ref="R3:R48" si="0" t="shared">IF(P3&lt;&gt;0,P3/SUM(D3:L3),0)</f>
        <v>4.548426364074643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5938.0</v>
      </c>
      <c r="E4" s="5" t="n">
        <v>10379.0</v>
      </c>
      <c r="F4" s="5" t="n">
        <v>17311.0</v>
      </c>
      <c r="G4" s="5" t="n">
        <v>20984.0</v>
      </c>
      <c r="H4" s="5" t="n">
        <v>43599.0</v>
      </c>
      <c r="I4" s="5" t="n">
        <v>36265.0</v>
      </c>
      <c r="J4" s="5" t="n">
        <v>13717.0</v>
      </c>
      <c r="K4" s="5" t="n">
        <v>7296.0</v>
      </c>
      <c r="L4" s="5" t="n">
        <v>7413.0</v>
      </c>
      <c r="M4" s="5" t="n">
        <v>67242.0</v>
      </c>
      <c r="N4" s="11" t="n">
        <f ref="N4:N14" si="1" t="shared">SUM(D4:M4)</f>
        <v>230144.0</v>
      </c>
      <c r="O4" s="5" t="n">
        <v>8426138.0</v>
      </c>
      <c r="P4" s="5" t="n">
        <v>2042443.0</v>
      </c>
      <c r="Q4" s="11" t="n">
        <f ref="Q4:Q48" si="2" t="shared">SUM(D4:L4)</f>
        <v>162902.0</v>
      </c>
      <c r="R4" s="6" t="n">
        <f si="0" t="shared"/>
        <v>12.537863255208652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38690.0</v>
      </c>
      <c r="E5" s="5" t="n">
        <v>194142.0</v>
      </c>
      <c r="F5" s="5" t="n">
        <v>229935.0</v>
      </c>
      <c r="G5" s="5" t="n">
        <v>81282.0</v>
      </c>
      <c r="H5" s="5" t="n">
        <v>56111.0</v>
      </c>
      <c r="I5" s="5" t="n">
        <v>25438.0</v>
      </c>
      <c r="J5" s="5" t="n">
        <v>11924.0</v>
      </c>
      <c r="K5" s="5" t="n">
        <v>10226.0</v>
      </c>
      <c r="L5" s="5" t="n">
        <v>6526.0</v>
      </c>
      <c r="M5" s="5" t="n">
        <v>48765.0</v>
      </c>
      <c r="N5" s="11" t="n">
        <f si="1" t="shared"/>
        <v>703039.0</v>
      </c>
      <c r="O5" s="5" t="n">
        <v>6234898.0</v>
      </c>
      <c r="P5" s="5" t="n">
        <v>3226409.0</v>
      </c>
      <c r="Q5" s="11" t="n">
        <f si="2" t="shared"/>
        <v>654274.0</v>
      </c>
      <c r="R5" s="6" t="n">
        <f si="0" t="shared"/>
        <v>4.931281084071811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13646.0</v>
      </c>
      <c r="E6" s="5" t="n">
        <v>80259.0</v>
      </c>
      <c r="F6" s="5" t="n">
        <v>304198.0</v>
      </c>
      <c r="G6" s="5" t="n">
        <v>90294.0</v>
      </c>
      <c r="H6" s="5" t="n">
        <v>39374.0</v>
      </c>
      <c r="I6" s="5" t="n">
        <v>11554.0</v>
      </c>
      <c r="J6" s="5" t="n">
        <v>4955.0</v>
      </c>
      <c r="K6" s="5" t="n">
        <v>3963.0</v>
      </c>
      <c r="L6" s="5" t="n">
        <v>2418.0</v>
      </c>
      <c r="M6" s="5" t="n">
        <v>15021.0</v>
      </c>
      <c r="N6" s="11" t="n">
        <f si="1" t="shared"/>
        <v>565682.0</v>
      </c>
      <c r="O6" s="5" t="n">
        <v>3318412.0</v>
      </c>
      <c r="P6" s="5" t="n">
        <v>2249825.0</v>
      </c>
      <c r="Q6" s="11" t="n">
        <f si="2" t="shared"/>
        <v>550661.0</v>
      </c>
      <c r="R6" s="6" t="n">
        <f si="0" t="shared"/>
        <v>4.08568066378407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1123.0</v>
      </c>
      <c r="E7" s="5" t="n">
        <v>1267.0</v>
      </c>
      <c r="F7" s="5" t="n">
        <v>1825.0</v>
      </c>
      <c r="G7" s="5" t="n">
        <v>1835.0</v>
      </c>
      <c r="H7" s="5" t="n">
        <v>3432.0</v>
      </c>
      <c r="I7" s="5" t="n">
        <v>2673.0</v>
      </c>
      <c r="J7" s="5" t="n">
        <v>1359.0</v>
      </c>
      <c r="K7" s="5" t="n">
        <v>1412.0</v>
      </c>
      <c r="L7" s="5" t="n">
        <v>882.0</v>
      </c>
      <c r="M7" s="5" t="n">
        <v>5374.0</v>
      </c>
      <c r="N7" s="11" t="n">
        <f si="1" t="shared"/>
        <v>21182.0</v>
      </c>
      <c r="O7" s="5" t="n">
        <v>1516441.0</v>
      </c>
      <c r="P7" s="5" t="n">
        <v>230893.0</v>
      </c>
      <c r="Q7" s="11" t="n">
        <f si="2" t="shared"/>
        <v>15808.0</v>
      </c>
      <c r="R7" s="6" t="n">
        <f si="0" t="shared"/>
        <v>14.60608552631579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532.0</v>
      </c>
      <c r="E8" s="5" t="n">
        <v>923.0</v>
      </c>
      <c r="F8" s="5" t="n">
        <v>1248.0</v>
      </c>
      <c r="G8" s="5" t="n">
        <v>1216.0</v>
      </c>
      <c r="H8" s="5" t="n">
        <v>2150.0</v>
      </c>
      <c r="I8" s="5" t="n">
        <v>1800.0</v>
      </c>
      <c r="J8" s="5" t="n">
        <v>965.0</v>
      </c>
      <c r="K8" s="5" t="n">
        <v>388.0</v>
      </c>
      <c r="L8" s="5" t="n">
        <v>264.0</v>
      </c>
      <c r="M8" s="5" t="n">
        <v>1015.0</v>
      </c>
      <c r="N8" s="11" t="n">
        <f si="1" t="shared"/>
        <v>10501.0</v>
      </c>
      <c r="O8" s="5" t="n">
        <v>289393.0</v>
      </c>
      <c r="P8" s="5" t="n">
        <v>101956.0</v>
      </c>
      <c r="Q8" s="11" t="n">
        <f si="2" t="shared"/>
        <v>9486.0</v>
      </c>
      <c r="R8" s="6" t="n">
        <f si="0" t="shared"/>
        <v>10.748049757537423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7227.0</v>
      </c>
      <c r="E9" s="5" t="n">
        <v>6138.0</v>
      </c>
      <c r="F9" s="5" t="n">
        <v>15300.0</v>
      </c>
      <c r="G9" s="5" t="n">
        <v>31505.0</v>
      </c>
      <c r="H9" s="5" t="n">
        <v>113515.0</v>
      </c>
      <c r="I9" s="5" t="n">
        <v>45655.0</v>
      </c>
      <c r="J9" s="5" t="n">
        <v>9814.0</v>
      </c>
      <c r="K9" s="5" t="n">
        <v>6099.0</v>
      </c>
      <c r="L9" s="5" t="n">
        <v>3970.0</v>
      </c>
      <c r="M9" s="5" t="n">
        <v>25872.0</v>
      </c>
      <c r="N9" s="11" t="n">
        <f si="1" t="shared"/>
        <v>265095.0</v>
      </c>
      <c r="O9" s="5" t="n">
        <v>8695974.0</v>
      </c>
      <c r="P9" s="5" t="n">
        <v>2103850.0</v>
      </c>
      <c r="Q9" s="11" t="n">
        <f si="2" t="shared"/>
        <v>239223.0</v>
      </c>
      <c r="R9" s="6" t="n">
        <f si="0" t="shared"/>
        <v>8.794513905435513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4708.0</v>
      </c>
      <c r="E10" s="5" t="n">
        <v>9949.0</v>
      </c>
      <c r="F10" s="5" t="n">
        <v>20565.0</v>
      </c>
      <c r="G10" s="5" t="n">
        <v>33618.0</v>
      </c>
      <c r="H10" s="5" t="n">
        <v>102259.0</v>
      </c>
      <c r="I10" s="5" t="n">
        <v>63615.0</v>
      </c>
      <c r="J10" s="5" t="n">
        <v>6746.0</v>
      </c>
      <c r="K10" s="5" t="n">
        <v>1626.0</v>
      </c>
      <c r="L10" s="5" t="n">
        <v>653.0</v>
      </c>
      <c r="M10" s="5" t="n">
        <v>3420.0</v>
      </c>
      <c r="N10" s="11" t="n">
        <f si="1" t="shared"/>
        <v>247159.0</v>
      </c>
      <c r="O10" s="5" t="n">
        <v>2022762.0</v>
      </c>
      <c r="P10" s="5" t="n">
        <v>1710992.0</v>
      </c>
      <c r="Q10" s="11" t="n">
        <f si="2" t="shared"/>
        <v>243739.0</v>
      </c>
      <c r="R10" s="6" t="n">
        <f si="0" t="shared"/>
        <v>7.019771148646708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6293.0</v>
      </c>
      <c r="E11" s="5" t="n">
        <v>2016.0</v>
      </c>
      <c r="F11" s="5" t="n">
        <v>4058.0</v>
      </c>
      <c r="G11" s="5" t="n">
        <v>5737.0</v>
      </c>
      <c r="H11" s="5" t="n">
        <v>16766.0</v>
      </c>
      <c r="I11" s="5" t="n">
        <v>17417.0</v>
      </c>
      <c r="J11" s="5" t="n">
        <v>4946.0</v>
      </c>
      <c r="K11" s="5" t="n">
        <v>3877.0</v>
      </c>
      <c r="L11" s="5" t="n">
        <v>1781.0</v>
      </c>
      <c r="M11" s="5" t="n">
        <v>49490.0</v>
      </c>
      <c r="N11" s="11" t="n">
        <f si="1" t="shared"/>
        <v>112381.0</v>
      </c>
      <c r="O11" s="5" t="n">
        <v>6.4686268E7</v>
      </c>
      <c r="P11" s="5" t="n">
        <v>747274.0</v>
      </c>
      <c r="Q11" s="11" t="n">
        <f si="2" t="shared"/>
        <v>62891.0</v>
      </c>
      <c r="R11" s="6" t="n">
        <f si="0" t="shared"/>
        <v>11.882049895851553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7739.0</v>
      </c>
      <c r="E12" s="5" t="n">
        <v>16359.0</v>
      </c>
      <c r="F12" s="5" t="n">
        <v>50939.0</v>
      </c>
      <c r="G12" s="5" t="n">
        <v>48622.0</v>
      </c>
      <c r="H12" s="5" t="n">
        <v>46356.0</v>
      </c>
      <c r="I12" s="5" t="n">
        <v>26358.0</v>
      </c>
      <c r="J12" s="5" t="n">
        <v>2574.0</v>
      </c>
      <c r="K12" s="5" t="n">
        <v>3243.0</v>
      </c>
      <c r="L12" s="5" t="n">
        <v>1761.0</v>
      </c>
      <c r="M12" s="5" t="n">
        <v>52257.0</v>
      </c>
      <c r="N12" s="11" t="n">
        <f si="1" t="shared"/>
        <v>256208.0</v>
      </c>
      <c r="O12" s="5" t="n">
        <v>4.548407E7</v>
      </c>
      <c r="P12" s="5" t="n">
        <v>1282184.0</v>
      </c>
      <c r="Q12" s="11" t="n">
        <f si="2" t="shared"/>
        <v>203951.0</v>
      </c>
      <c r="R12" s="6" t="n">
        <f si="0" t="shared"/>
        <v>6.286725733141784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4224.0</v>
      </c>
      <c r="E13" s="5" t="n">
        <v>17157.0</v>
      </c>
      <c r="F13" s="5" t="n">
        <v>56025.0</v>
      </c>
      <c r="G13" s="5" t="n">
        <v>41804.0</v>
      </c>
      <c r="H13" s="5" t="n">
        <v>29582.0</v>
      </c>
      <c r="I13" s="5" t="n">
        <v>51452.0</v>
      </c>
      <c r="J13" s="5" t="n">
        <v>3205.0</v>
      </c>
      <c r="K13" s="5" t="n">
        <v>2902.0</v>
      </c>
      <c r="L13" s="5" t="n">
        <v>2011.0</v>
      </c>
      <c r="M13" s="5" t="n">
        <v>27858.0</v>
      </c>
      <c r="N13" s="11" t="n">
        <f si="1" t="shared"/>
        <v>236220.0</v>
      </c>
      <c r="O13" s="5" t="n">
        <v>2.1555712E7</v>
      </c>
      <c r="P13" s="5" t="n">
        <v>1521777.0</v>
      </c>
      <c r="Q13" s="11" t="n">
        <f si="2" t="shared"/>
        <v>208362.0</v>
      </c>
      <c r="R13" s="6" t="n">
        <f si="0" t="shared"/>
        <v>7.3035246350102225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1208.0</v>
      </c>
      <c r="E14" s="5" t="n">
        <v>3874.0</v>
      </c>
      <c r="F14" s="5" t="n">
        <v>11685.0</v>
      </c>
      <c r="G14" s="5" t="n">
        <v>36442.0</v>
      </c>
      <c r="H14" s="5" t="n">
        <v>13157.0</v>
      </c>
      <c r="I14" s="5" t="n">
        <v>10698.0</v>
      </c>
      <c r="J14" s="5" t="n">
        <v>5546.0</v>
      </c>
      <c r="K14" s="5" t="n">
        <v>7157.0</v>
      </c>
      <c r="L14" s="5" t="n">
        <v>9325.0</v>
      </c>
      <c r="M14" s="5" t="n">
        <v>108739.0</v>
      </c>
      <c r="N14" s="11" t="n">
        <f si="1" t="shared"/>
        <v>207831.0</v>
      </c>
      <c r="O14" s="5" t="n">
        <v>8.0620027E7</v>
      </c>
      <c r="P14" s="5" t="n">
        <v>1584684.0</v>
      </c>
      <c r="Q14" s="11" t="n">
        <f si="2" t="shared"/>
        <v>99092.0</v>
      </c>
      <c r="R14" s="6" t="n">
        <f si="0" t="shared"/>
        <v>15.99204779396924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477.0</v>
      </c>
      <c r="E15" s="5" t="n">
        <f ref="E15:M15" si="3" t="shared">E16-E9-E10-E11-E12-E13-E14</f>
        <v>428.0</v>
      </c>
      <c r="F15" s="5" t="n">
        <f si="3" t="shared"/>
        <v>868.0</v>
      </c>
      <c r="G15" s="5" t="n">
        <f si="3" t="shared"/>
        <v>1811.0</v>
      </c>
      <c r="H15" s="5" t="n">
        <f si="3" t="shared"/>
        <v>3212.0</v>
      </c>
      <c r="I15" s="5" t="n">
        <f si="3" t="shared"/>
        <v>2456.0</v>
      </c>
      <c r="J15" s="5" t="n">
        <f si="3" t="shared"/>
        <v>1049.0</v>
      </c>
      <c r="K15" s="5" t="n">
        <f si="3" t="shared"/>
        <v>504.0</v>
      </c>
      <c r="L15" s="5" t="n">
        <f si="3" t="shared"/>
        <v>493.0</v>
      </c>
      <c r="M15" s="5" t="n">
        <f si="3" t="shared"/>
        <v>2252.0</v>
      </c>
      <c r="N15" s="5" t="n">
        <f ref="N15" si="4" t="shared">N16-N9-N10-N11-N12-N13-N14</f>
        <v>13550.0</v>
      </c>
      <c r="O15" s="5" t="n">
        <f>O16-O9-O10-O11-O12-O13-O14</f>
        <v>913894.0</v>
      </c>
      <c r="P15" s="5" t="n">
        <f>P16-P9-P10-P11-P12-P13-P14</f>
        <v>145947.0</v>
      </c>
      <c r="Q15" s="11" t="n">
        <f si="2" t="shared"/>
        <v>11298.0</v>
      </c>
      <c r="R15" s="6" t="n">
        <f si="0" t="shared"/>
        <v>12.917950079660116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31876.0</v>
      </c>
      <c r="E16" s="5" t="n">
        <v>55921.0</v>
      </c>
      <c r="F16" s="5" t="n">
        <v>159440.0</v>
      </c>
      <c r="G16" s="5" t="n">
        <v>199539.0</v>
      </c>
      <c r="H16" s="5" t="n">
        <v>324847.0</v>
      </c>
      <c r="I16" s="5" t="n">
        <v>217651.0</v>
      </c>
      <c r="J16" s="5" t="n">
        <v>33880.0</v>
      </c>
      <c r="K16" s="5" t="n">
        <v>25408.0</v>
      </c>
      <c r="L16" s="5" t="n">
        <v>19994.0</v>
      </c>
      <c r="M16" s="5" t="n">
        <v>269888.0</v>
      </c>
      <c r="N16" s="11" t="n">
        <f ref="N16:N48" si="5" t="shared">SUM(D16:M16)</f>
        <v>1338444.0</v>
      </c>
      <c r="O16" s="5" t="n">
        <v>2.23978707E8</v>
      </c>
      <c r="P16" s="5" t="n">
        <v>9096708.0</v>
      </c>
      <c r="Q16" s="11" t="n">
        <f si="2" t="shared"/>
        <v>1068556.0</v>
      </c>
      <c r="R16" s="6" t="n">
        <f si="0" t="shared"/>
        <v>8.51308494828535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2162.0</v>
      </c>
      <c r="E17" s="5" t="n">
        <f ref="E17:M17" si="6" t="shared">E18-E16-E3-E4-E5-E6-E7-E8</f>
        <v>6142.0</v>
      </c>
      <c r="F17" s="5" t="n">
        <f si="6" t="shared"/>
        <v>7107.0</v>
      </c>
      <c r="G17" s="5" t="n">
        <f si="6" t="shared"/>
        <v>4947.0</v>
      </c>
      <c r="H17" s="5" t="n">
        <f si="6" t="shared"/>
        <v>5187.0</v>
      </c>
      <c r="I17" s="5" t="n">
        <f si="6" t="shared"/>
        <v>2856.0</v>
      </c>
      <c r="J17" s="5" t="n">
        <f si="6" t="shared"/>
        <v>1014.0</v>
      </c>
      <c r="K17" s="5" t="n">
        <f si="6" t="shared"/>
        <v>614.0</v>
      </c>
      <c r="L17" s="5" t="n">
        <f si="6" t="shared"/>
        <v>342.0</v>
      </c>
      <c r="M17" s="5" t="n">
        <f si="6" t="shared"/>
        <v>2353.0</v>
      </c>
      <c r="N17" s="11" t="n">
        <f si="5" t="shared"/>
        <v>32724.0</v>
      </c>
      <c r="O17" s="5" t="n">
        <f>O18-O16-O3-O4-O5-O6-O7-O8</f>
        <v>837196.0</v>
      </c>
      <c r="P17" s="5" t="n">
        <f>P18-P16-P3-P4-P5-P6-P7-P8</f>
        <v>192388.0</v>
      </c>
      <c r="Q17" s="11" t="n">
        <f si="2" t="shared"/>
        <v>30371.0</v>
      </c>
      <c r="R17" s="6" t="n">
        <f si="0" t="shared"/>
        <v>6.3345955022883675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118438.0</v>
      </c>
      <c r="E18" s="5" t="n">
        <v>444951.0</v>
      </c>
      <c r="F18" s="5" t="n">
        <v>900845.0</v>
      </c>
      <c r="G18" s="5" t="n">
        <v>584725.0</v>
      </c>
      <c r="H18" s="5" t="n">
        <v>641904.0</v>
      </c>
      <c r="I18" s="5" t="n">
        <v>342243.0</v>
      </c>
      <c r="J18" s="5" t="n">
        <v>76512.0</v>
      </c>
      <c r="K18" s="5" t="n">
        <v>50814.0</v>
      </c>
      <c r="L18" s="5" t="n">
        <v>38937.0</v>
      </c>
      <c r="M18" s="5" t="n">
        <v>443244.0</v>
      </c>
      <c r="N18" s="11" t="n">
        <f si="5" t="shared"/>
        <v>3642613.0</v>
      </c>
      <c r="O18" s="5" t="n">
        <v>2.50315949E8</v>
      </c>
      <c r="P18" s="5" t="n">
        <v>2.0357774E7</v>
      </c>
      <c r="Q18" s="11" t="n">
        <f si="2" t="shared"/>
        <v>3199369.0</v>
      </c>
      <c r="R18" s="6" t="n">
        <f si="0" t="shared"/>
        <v>6.36305909071445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5089.0</v>
      </c>
      <c r="E19" s="5" t="n">
        <v>4292.0</v>
      </c>
      <c r="F19" s="5" t="n">
        <v>6939.0</v>
      </c>
      <c r="G19" s="5" t="n">
        <v>6776.0</v>
      </c>
      <c r="H19" s="5" t="n">
        <v>11560.0</v>
      </c>
      <c r="I19" s="5" t="n">
        <v>11553.0</v>
      </c>
      <c r="J19" s="5" t="n">
        <v>5650.0</v>
      </c>
      <c r="K19" s="5" t="n">
        <v>2271.0</v>
      </c>
      <c r="L19" s="5" t="n">
        <v>1170.0</v>
      </c>
      <c r="M19" s="5" t="n">
        <v>8823.0</v>
      </c>
      <c r="N19" s="11" t="n">
        <f si="5" t="shared"/>
        <v>64123.0</v>
      </c>
      <c r="O19" s="5" t="n">
        <v>1179719.0</v>
      </c>
      <c r="P19" s="5" t="n">
        <v>559824.0</v>
      </c>
      <c r="Q19" s="11" t="n">
        <f si="2" t="shared"/>
        <v>55300.0</v>
      </c>
      <c r="R19" s="6" t="n">
        <f si="0" t="shared"/>
        <v>10.123399638336346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31544.0</v>
      </c>
      <c r="E20" s="5" t="n">
        <v>24275.0</v>
      </c>
      <c r="F20" s="5" t="n">
        <v>36245.0</v>
      </c>
      <c r="G20" s="5" t="n">
        <v>33574.0</v>
      </c>
      <c r="H20" s="5" t="n">
        <v>72585.0</v>
      </c>
      <c r="I20" s="5" t="n">
        <v>83579.0</v>
      </c>
      <c r="J20" s="5" t="n">
        <v>33882.0</v>
      </c>
      <c r="K20" s="5" t="n">
        <v>13787.0</v>
      </c>
      <c r="L20" s="5" t="n">
        <v>6720.0</v>
      </c>
      <c r="M20" s="5" t="n">
        <v>43763.0</v>
      </c>
      <c r="N20" s="11" t="n">
        <f si="5" t="shared"/>
        <v>379954.0</v>
      </c>
      <c r="O20" s="5" t="n">
        <v>5960162.0</v>
      </c>
      <c r="P20" s="5" t="n">
        <v>3474631.0</v>
      </c>
      <c r="Q20" s="11" t="n">
        <f si="2" t="shared"/>
        <v>336191.0</v>
      </c>
      <c r="R20" s="6" t="n">
        <f si="0" t="shared"/>
        <v>10.33528857108013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135.0</v>
      </c>
      <c r="E21" s="5" t="n">
        <v>172.0</v>
      </c>
      <c r="F21" s="5" t="n">
        <v>263.0</v>
      </c>
      <c r="G21" s="5" t="n">
        <v>174.0</v>
      </c>
      <c r="H21" s="5" t="n">
        <v>469.0</v>
      </c>
      <c r="I21" s="5" t="n">
        <v>323.0</v>
      </c>
      <c r="J21" s="5" t="n">
        <v>224.0</v>
      </c>
      <c r="K21" s="5" t="n">
        <v>117.0</v>
      </c>
      <c r="L21" s="5" t="n">
        <v>74.0</v>
      </c>
      <c r="M21" s="5" t="n">
        <v>478.0</v>
      </c>
      <c r="N21" s="11" t="n">
        <f si="5" t="shared"/>
        <v>2429.0</v>
      </c>
      <c r="O21" s="5" t="n">
        <v>84435.0</v>
      </c>
      <c r="P21" s="5" t="n">
        <v>24106.0</v>
      </c>
      <c r="Q21" s="11" t="n">
        <f si="2" t="shared"/>
        <v>1951.0</v>
      </c>
      <c r="R21" s="6" t="n">
        <f si="0" t="shared"/>
        <v>12.355715017939518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135.0</v>
      </c>
      <c r="E22" s="5" t="n">
        <v>142.0</v>
      </c>
      <c r="F22" s="5" t="n">
        <v>229.0</v>
      </c>
      <c r="G22" s="5" t="n">
        <v>186.0</v>
      </c>
      <c r="H22" s="5" t="n">
        <v>470.0</v>
      </c>
      <c r="I22" s="5" t="n">
        <v>430.0</v>
      </c>
      <c r="J22" s="5" t="n">
        <v>263.0</v>
      </c>
      <c r="K22" s="5" t="n">
        <v>174.0</v>
      </c>
      <c r="L22" s="5" t="n">
        <v>100.0</v>
      </c>
      <c r="M22" s="5" t="n">
        <v>332.0</v>
      </c>
      <c r="N22" s="11" t="n">
        <f si="5" t="shared"/>
        <v>2461.0</v>
      </c>
      <c r="O22" s="5" t="n">
        <v>104505.0</v>
      </c>
      <c r="P22" s="5" t="n">
        <v>30247.0</v>
      </c>
      <c r="Q22" s="11" t="n">
        <f si="2" t="shared"/>
        <v>2129.0</v>
      </c>
      <c r="R22" s="6" t="n">
        <f si="0" t="shared"/>
        <v>14.207139502113668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18.0</v>
      </c>
      <c r="E23" s="5" t="n">
        <v>44.0</v>
      </c>
      <c r="F23" s="5" t="n">
        <v>66.0</v>
      </c>
      <c r="G23" s="5" t="n">
        <v>31.0</v>
      </c>
      <c r="H23" s="5" t="n">
        <v>113.0</v>
      </c>
      <c r="I23" s="5" t="n">
        <v>136.0</v>
      </c>
      <c r="J23" s="5" t="n">
        <v>90.0</v>
      </c>
      <c r="K23" s="5" t="n">
        <v>56.0</v>
      </c>
      <c r="L23" s="5" t="n">
        <v>24.0</v>
      </c>
      <c r="M23" s="5" t="n">
        <v>82.0</v>
      </c>
      <c r="N23" s="11" t="n">
        <f si="5" t="shared"/>
        <v>660.0</v>
      </c>
      <c r="O23" s="5" t="n">
        <v>24283.0</v>
      </c>
      <c r="P23" s="5" t="n">
        <v>8791.0</v>
      </c>
      <c r="Q23" s="11" t="n">
        <f si="2" t="shared"/>
        <v>578.0</v>
      </c>
      <c r="R23" s="6" t="n">
        <f si="0" t="shared"/>
        <v>15.209342560553633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319.0</v>
      </c>
      <c r="E24" s="5" t="n">
        <f ref="E24:M24" si="7" t="shared">E25-E19-E20-E21-E22-E23</f>
        <v>330.0</v>
      </c>
      <c r="F24" s="5" t="n">
        <f si="7" t="shared"/>
        <v>482.0</v>
      </c>
      <c r="G24" s="5" t="n">
        <f si="7" t="shared"/>
        <v>450.0</v>
      </c>
      <c r="H24" s="5" t="n">
        <f si="7" t="shared"/>
        <v>725.0</v>
      </c>
      <c r="I24" s="5" t="n">
        <f si="7" t="shared"/>
        <v>913.0</v>
      </c>
      <c r="J24" s="5" t="n">
        <f si="7" t="shared"/>
        <v>685.0</v>
      </c>
      <c r="K24" s="5" t="n">
        <f si="7" t="shared"/>
        <v>465.0</v>
      </c>
      <c r="L24" s="5" t="n">
        <f si="7" t="shared"/>
        <v>412.0</v>
      </c>
      <c r="M24" s="5" t="n">
        <f si="7" t="shared"/>
        <v>2223.0</v>
      </c>
      <c r="N24" s="11" t="n">
        <f si="5" t="shared"/>
        <v>7004.0</v>
      </c>
      <c r="O24" s="5" t="n">
        <f>O25-O19-O20-O21-O22-O23</f>
        <v>815218.0</v>
      </c>
      <c r="P24" s="5" t="n">
        <f>P25-P19-P20-P21-P22-P23</f>
        <v>86249.0</v>
      </c>
      <c r="Q24" s="11" t="n">
        <f si="2" t="shared"/>
        <v>4781.0</v>
      </c>
      <c r="R24" s="6" t="n">
        <f si="0" t="shared"/>
        <v>18.0399498012968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37240.0</v>
      </c>
      <c r="E25" s="5" t="n">
        <v>29255.0</v>
      </c>
      <c r="F25" s="5" t="n">
        <v>44224.0</v>
      </c>
      <c r="G25" s="5" t="n">
        <v>41191.0</v>
      </c>
      <c r="H25" s="5" t="n">
        <v>85922.0</v>
      </c>
      <c r="I25" s="5" t="n">
        <v>96934.0</v>
      </c>
      <c r="J25" s="5" t="n">
        <v>40794.0</v>
      </c>
      <c r="K25" s="5" t="n">
        <v>16870.0</v>
      </c>
      <c r="L25" s="5" t="n">
        <v>8500.0</v>
      </c>
      <c r="M25" s="5" t="n">
        <v>55701.0</v>
      </c>
      <c r="N25" s="11" t="n">
        <f si="5" t="shared"/>
        <v>456631.0</v>
      </c>
      <c r="O25" s="5" t="n">
        <v>8168322.0</v>
      </c>
      <c r="P25" s="5" t="n">
        <v>4183848.0</v>
      </c>
      <c r="Q25" s="11" t="n">
        <f si="2" t="shared"/>
        <v>400930.0</v>
      </c>
      <c r="R25" s="6" t="n">
        <f si="0" t="shared"/>
        <v>10.43535779313097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266.0</v>
      </c>
      <c r="E26" s="5" t="n">
        <v>253.0</v>
      </c>
      <c r="F26" s="5" t="n">
        <v>328.0</v>
      </c>
      <c r="G26" s="5" t="n">
        <v>323.0</v>
      </c>
      <c r="H26" s="5" t="n">
        <v>594.0</v>
      </c>
      <c r="I26" s="5" t="n">
        <v>1044.0</v>
      </c>
      <c r="J26" s="5" t="n">
        <v>480.0</v>
      </c>
      <c r="K26" s="5" t="n">
        <v>315.0</v>
      </c>
      <c r="L26" s="5" t="n">
        <v>175.0</v>
      </c>
      <c r="M26" s="5" t="n">
        <v>587.0</v>
      </c>
      <c r="N26" s="11" t="n">
        <f si="5" t="shared"/>
        <v>4365.0</v>
      </c>
      <c r="O26" s="5" t="n">
        <v>104301.0</v>
      </c>
      <c r="P26" s="5" t="n">
        <v>55079.0</v>
      </c>
      <c r="Q26" s="11" t="n">
        <f si="2" t="shared"/>
        <v>3778.0</v>
      </c>
      <c r="R26" s="6" t="n">
        <f si="0" t="shared"/>
        <v>14.578877713075702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1381.0</v>
      </c>
      <c r="E27" s="5" t="n">
        <v>1751.0</v>
      </c>
      <c r="F27" s="5" t="n">
        <v>1984.0</v>
      </c>
      <c r="G27" s="5" t="n">
        <v>1816.0</v>
      </c>
      <c r="H27" s="5" t="n">
        <v>4094.0</v>
      </c>
      <c r="I27" s="5" t="n">
        <v>6823.0</v>
      </c>
      <c r="J27" s="5" t="n">
        <v>3329.0</v>
      </c>
      <c r="K27" s="5" t="n">
        <v>1965.0</v>
      </c>
      <c r="L27" s="5" t="n">
        <v>1195.0</v>
      </c>
      <c r="M27" s="5" t="n">
        <v>4288.0</v>
      </c>
      <c r="N27" s="11" t="n">
        <f si="5" t="shared"/>
        <v>28626.0</v>
      </c>
      <c r="O27" s="5" t="n">
        <v>782147.0</v>
      </c>
      <c r="P27" s="5" t="n">
        <v>364186.0</v>
      </c>
      <c r="Q27" s="11" t="n">
        <f si="2" t="shared"/>
        <v>24338.0</v>
      </c>
      <c r="R27" s="6" t="n">
        <f si="0" t="shared"/>
        <v>14.963678198701619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4003.0</v>
      </c>
      <c r="E28" s="5" t="n">
        <v>2300.0</v>
      </c>
      <c r="F28" s="5" t="n">
        <v>3096.0</v>
      </c>
      <c r="G28" s="5" t="n">
        <v>2594.0</v>
      </c>
      <c r="H28" s="5" t="n">
        <v>5617.0</v>
      </c>
      <c r="I28" s="5" t="n">
        <v>8900.0</v>
      </c>
      <c r="J28" s="5" t="n">
        <v>4548.0</v>
      </c>
      <c r="K28" s="5" t="n">
        <v>1609.0</v>
      </c>
      <c r="L28" s="5" t="n">
        <v>888.0</v>
      </c>
      <c r="M28" s="5" t="n">
        <v>11655.0</v>
      </c>
      <c r="N28" s="11" t="n">
        <f si="5" t="shared"/>
        <v>45210.0</v>
      </c>
      <c r="O28" s="5" t="n">
        <v>634189.0</v>
      </c>
      <c r="P28" s="5" t="n">
        <v>392324.0</v>
      </c>
      <c r="Q28" s="11" t="n">
        <f si="2" t="shared"/>
        <v>33555.0</v>
      </c>
      <c r="R28" s="6" t="n">
        <f si="0" t="shared"/>
        <v>11.691968410073015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757.0</v>
      </c>
      <c r="E29" s="5" t="n">
        <v>972.0</v>
      </c>
      <c r="F29" s="5" t="n">
        <v>1121.0</v>
      </c>
      <c r="G29" s="5" t="n">
        <v>712.0</v>
      </c>
      <c r="H29" s="5" t="n">
        <v>1651.0</v>
      </c>
      <c r="I29" s="5" t="n">
        <v>1716.0</v>
      </c>
      <c r="J29" s="5" t="n">
        <v>611.0</v>
      </c>
      <c r="K29" s="5" t="n">
        <v>390.0</v>
      </c>
      <c r="L29" s="5" t="n">
        <v>278.0</v>
      </c>
      <c r="M29" s="5" t="n">
        <v>1697.0</v>
      </c>
      <c r="N29" s="11" t="n">
        <f si="5" t="shared"/>
        <v>9905.0</v>
      </c>
      <c r="O29" s="5" t="n">
        <v>198022.0</v>
      </c>
      <c r="P29" s="5" t="n">
        <v>88035.0</v>
      </c>
      <c r="Q29" s="11" t="n">
        <f si="2" t="shared"/>
        <v>8208.0</v>
      </c>
      <c r="R29" s="6" t="n">
        <f si="0" t="shared"/>
        <v>10.725511695906432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870.0</v>
      </c>
      <c r="E30" s="5" t="n">
        <v>853.0</v>
      </c>
      <c r="F30" s="5" t="n">
        <v>1153.0</v>
      </c>
      <c r="G30" s="5" t="n">
        <v>1072.0</v>
      </c>
      <c r="H30" s="5" t="n">
        <v>2301.0</v>
      </c>
      <c r="I30" s="5" t="n">
        <v>3000.0</v>
      </c>
      <c r="J30" s="5" t="n">
        <v>1794.0</v>
      </c>
      <c r="K30" s="5" t="n">
        <v>637.0</v>
      </c>
      <c r="L30" s="5" t="n">
        <v>290.0</v>
      </c>
      <c r="M30" s="5" t="n">
        <v>1530.0</v>
      </c>
      <c r="N30" s="11" t="n">
        <f si="5" t="shared"/>
        <v>13500.0</v>
      </c>
      <c r="O30" s="5" t="n">
        <v>221064.0</v>
      </c>
      <c r="P30" s="5" t="n">
        <v>143680.0</v>
      </c>
      <c r="Q30" s="11" t="n">
        <f si="2" t="shared"/>
        <v>11970.0</v>
      </c>
      <c r="R30" s="6" t="n">
        <f si="0" t="shared"/>
        <v>12.003341687552213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394.0</v>
      </c>
      <c r="E31" s="5" t="n">
        <v>518.0</v>
      </c>
      <c r="F31" s="5" t="n">
        <v>593.0</v>
      </c>
      <c r="G31" s="5" t="n">
        <v>566.0</v>
      </c>
      <c r="H31" s="5" t="n">
        <v>1216.0</v>
      </c>
      <c r="I31" s="5" t="n">
        <v>1743.0</v>
      </c>
      <c r="J31" s="5" t="n">
        <v>773.0</v>
      </c>
      <c r="K31" s="5" t="n">
        <v>256.0</v>
      </c>
      <c r="L31" s="5" t="n">
        <v>123.0</v>
      </c>
      <c r="M31" s="5" t="n">
        <v>664.0</v>
      </c>
      <c r="N31" s="11" t="n">
        <f si="5" t="shared"/>
        <v>6846.0</v>
      </c>
      <c r="O31" s="5" t="n">
        <v>96490.0</v>
      </c>
      <c r="P31" s="5" t="n">
        <v>68350.0</v>
      </c>
      <c r="Q31" s="11" t="n">
        <f si="2" t="shared"/>
        <v>6182.0</v>
      </c>
      <c r="R31" s="6" t="n">
        <f si="0" t="shared"/>
        <v>11.056292461986413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430.0</v>
      </c>
      <c r="E32" s="5" t="n">
        <v>545.0</v>
      </c>
      <c r="F32" s="5" t="n">
        <v>623.0</v>
      </c>
      <c r="G32" s="5" t="n">
        <v>553.0</v>
      </c>
      <c r="H32" s="5" t="n">
        <v>1063.0</v>
      </c>
      <c r="I32" s="5" t="n">
        <v>1391.0</v>
      </c>
      <c r="J32" s="5" t="n">
        <v>607.0</v>
      </c>
      <c r="K32" s="5" t="n">
        <v>416.0</v>
      </c>
      <c r="L32" s="5" t="n">
        <v>210.0</v>
      </c>
      <c r="M32" s="5" t="n">
        <v>959.0</v>
      </c>
      <c r="N32" s="11" t="n">
        <f si="5" t="shared"/>
        <v>6797.0</v>
      </c>
      <c r="O32" s="5" t="n">
        <v>155877.0</v>
      </c>
      <c r="P32" s="5" t="n">
        <v>73464.0</v>
      </c>
      <c r="Q32" s="11" t="n">
        <f si="2" t="shared"/>
        <v>5838.0</v>
      </c>
      <c r="R32" s="6" t="n">
        <f si="0" t="shared"/>
        <v>12.583761562178829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3658.0</v>
      </c>
      <c r="E33" s="5" t="n">
        <v>2587.0</v>
      </c>
      <c r="F33" s="5" t="n">
        <v>3862.0</v>
      </c>
      <c r="G33" s="5" t="n">
        <v>3483.0</v>
      </c>
      <c r="H33" s="5" t="n">
        <v>6355.0</v>
      </c>
      <c r="I33" s="5" t="n">
        <v>6811.0</v>
      </c>
      <c r="J33" s="5" t="n">
        <v>3636.0</v>
      </c>
      <c r="K33" s="5" t="n">
        <v>2292.0</v>
      </c>
      <c r="L33" s="5" t="n">
        <v>1132.0</v>
      </c>
      <c r="M33" s="5" t="n">
        <v>5781.0</v>
      </c>
      <c r="N33" s="11" t="n">
        <f si="5" t="shared"/>
        <v>39597.0</v>
      </c>
      <c r="O33" s="5" t="n">
        <v>971820.0</v>
      </c>
      <c r="P33" s="5" t="n">
        <v>407927.0</v>
      </c>
      <c r="Q33" s="11" t="n">
        <f si="2" t="shared"/>
        <v>33816.0</v>
      </c>
      <c r="R33" s="6" t="n">
        <f si="0" t="shared"/>
        <v>12.06313579370712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431.0</v>
      </c>
      <c r="E34" s="5" t="n">
        <v>349.0</v>
      </c>
      <c r="F34" s="5" t="n">
        <v>462.0</v>
      </c>
      <c r="G34" s="5" t="n">
        <v>403.0</v>
      </c>
      <c r="H34" s="5" t="n">
        <v>706.0</v>
      </c>
      <c r="I34" s="5" t="n">
        <v>1179.0</v>
      </c>
      <c r="J34" s="5" t="n">
        <v>542.0</v>
      </c>
      <c r="K34" s="5" t="n">
        <v>236.0</v>
      </c>
      <c r="L34" s="5" t="n">
        <v>112.0</v>
      </c>
      <c r="M34" s="5" t="n">
        <v>1273.0</v>
      </c>
      <c r="N34" s="11" t="n">
        <f si="5" t="shared"/>
        <v>5693.0</v>
      </c>
      <c r="O34" s="5" t="n">
        <v>87115.0</v>
      </c>
      <c r="P34" s="5" t="n">
        <v>51088.0</v>
      </c>
      <c r="Q34" s="11" t="n">
        <f si="2" t="shared"/>
        <v>4420.0</v>
      </c>
      <c r="R34" s="6" t="n">
        <f si="0" t="shared"/>
        <v>11.558371040723982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205.0</v>
      </c>
      <c r="E35" s="5" t="n">
        <v>81.0</v>
      </c>
      <c r="F35" s="5" t="n">
        <v>91.0</v>
      </c>
      <c r="G35" s="5" t="n">
        <v>55.0</v>
      </c>
      <c r="H35" s="5" t="n">
        <v>131.0</v>
      </c>
      <c r="I35" s="5" t="n">
        <v>129.0</v>
      </c>
      <c r="J35" s="5" t="n">
        <v>52.0</v>
      </c>
      <c r="K35" s="5" t="n">
        <v>22.0</v>
      </c>
      <c r="L35" s="5" t="n">
        <v>15.0</v>
      </c>
      <c r="M35" s="5" t="n">
        <v>208.0</v>
      </c>
      <c r="N35" s="11" t="n">
        <f si="5" t="shared"/>
        <v>989.0</v>
      </c>
      <c r="O35" s="5" t="n">
        <v>12715.0</v>
      </c>
      <c r="P35" s="5" t="n">
        <v>6157.0</v>
      </c>
      <c r="Q35" s="11" t="n">
        <f si="2" t="shared"/>
        <v>781.0</v>
      </c>
      <c r="R35" s="6" t="n">
        <f si="0" t="shared"/>
        <v>7.88348271446863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187.0</v>
      </c>
      <c r="E36" s="5" t="n">
        <v>246.0</v>
      </c>
      <c r="F36" s="5" t="n">
        <v>382.0</v>
      </c>
      <c r="G36" s="5" t="n">
        <v>351.0</v>
      </c>
      <c r="H36" s="5" t="n">
        <v>791.0</v>
      </c>
      <c r="I36" s="5" t="n">
        <v>1010.0</v>
      </c>
      <c r="J36" s="5" t="n">
        <v>548.0</v>
      </c>
      <c r="K36" s="5" t="n">
        <v>209.0</v>
      </c>
      <c r="L36" s="5" t="n">
        <v>125.0</v>
      </c>
      <c r="M36" s="5" t="n">
        <v>261.0</v>
      </c>
      <c r="N36" s="11" t="n">
        <f si="5" t="shared"/>
        <v>4110.0</v>
      </c>
      <c r="O36" s="5" t="n">
        <v>81636.0</v>
      </c>
      <c r="P36" s="5" t="n">
        <v>49095.0</v>
      </c>
      <c r="Q36" s="11" t="n">
        <f si="2" t="shared"/>
        <v>3849.0</v>
      </c>
      <c r="R36" s="6" t="n">
        <f si="0" t="shared"/>
        <v>12.755261106780981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202.0</v>
      </c>
      <c r="E37" s="5" t="n">
        <v>197.0</v>
      </c>
      <c r="F37" s="5" t="n">
        <v>246.0</v>
      </c>
      <c r="G37" s="5" t="n">
        <v>261.0</v>
      </c>
      <c r="H37" s="5" t="n">
        <v>775.0</v>
      </c>
      <c r="I37" s="5" t="n">
        <v>568.0</v>
      </c>
      <c r="J37" s="5" t="n">
        <v>385.0</v>
      </c>
      <c r="K37" s="5" t="n">
        <v>302.0</v>
      </c>
      <c r="L37" s="5" t="n">
        <v>215.0</v>
      </c>
      <c r="M37" s="5" t="n">
        <v>912.0</v>
      </c>
      <c r="N37" s="11" t="n">
        <f si="5" t="shared"/>
        <v>4063.0</v>
      </c>
      <c r="O37" s="5" t="n">
        <v>253663.0</v>
      </c>
      <c r="P37" s="5" t="n">
        <v>51849.0</v>
      </c>
      <c r="Q37" s="11" t="n">
        <f si="2" t="shared"/>
        <v>3151.0</v>
      </c>
      <c r="R37" s="6" t="n">
        <f si="0" t="shared"/>
        <v>16.454776261504286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2415.0</v>
      </c>
      <c r="E38" s="5" t="n">
        <f ref="E38:M38" si="8" t="shared">E39-E26-E27-E28-E29-E30-E31-E32-E33-E34-E35-E36-E37</f>
        <v>2020.0</v>
      </c>
      <c r="F38" s="5" t="n">
        <f si="8" t="shared"/>
        <v>2735.0</v>
      </c>
      <c r="G38" s="5" t="n">
        <f si="8" t="shared"/>
        <v>2517.0</v>
      </c>
      <c r="H38" s="5" t="n">
        <f si="8" t="shared"/>
        <v>5341.0</v>
      </c>
      <c r="I38" s="5" t="n">
        <f si="8" t="shared"/>
        <v>6212.0</v>
      </c>
      <c r="J38" s="5" t="n">
        <f si="8" t="shared"/>
        <v>3107.0</v>
      </c>
      <c r="K38" s="5" t="n">
        <f si="8" t="shared"/>
        <v>2064.0</v>
      </c>
      <c r="L38" s="5" t="n">
        <f si="8" t="shared"/>
        <v>1005.0</v>
      </c>
      <c r="M38" s="5" t="n">
        <f si="8" t="shared"/>
        <v>6149.0</v>
      </c>
      <c r="N38" s="11" t="n">
        <f si="5" t="shared"/>
        <v>33565.0</v>
      </c>
      <c r="O38" s="5" t="n">
        <f>O39-O26-O27-O28-O29-O30-O31-O32-O33-O34-O35-O36-O37</f>
        <v>855377.0</v>
      </c>
      <c r="P38" s="5" t="n">
        <f>P39-P26-P27-P28-P29-P30-P31-P32-P33-P34-P35-P36-P37</f>
        <v>357456.0</v>
      </c>
      <c r="Q38" s="11" t="n">
        <f si="2" t="shared"/>
        <v>27416.0</v>
      </c>
      <c r="R38" s="6" t="n">
        <f si="0" t="shared"/>
        <v>13.038225853516195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15199.0</v>
      </c>
      <c r="E39" s="5" t="n">
        <v>12672.0</v>
      </c>
      <c r="F39" s="5" t="n">
        <v>16676.0</v>
      </c>
      <c r="G39" s="5" t="n">
        <v>14706.0</v>
      </c>
      <c r="H39" s="5" t="n">
        <v>30635.0</v>
      </c>
      <c r="I39" s="5" t="n">
        <v>40526.0</v>
      </c>
      <c r="J39" s="5" t="n">
        <v>20412.0</v>
      </c>
      <c r="K39" s="5" t="n">
        <v>10713.0</v>
      </c>
      <c r="L39" s="5" t="n">
        <v>5763.0</v>
      </c>
      <c r="M39" s="5" t="n">
        <v>35964.0</v>
      </c>
      <c r="N39" s="11" t="n">
        <f si="5" t="shared"/>
        <v>203266.0</v>
      </c>
      <c r="O39" s="5" t="n">
        <v>4454416.0</v>
      </c>
      <c r="P39" s="5" t="n">
        <v>2108690.0</v>
      </c>
      <c r="Q39" s="11" t="n">
        <f si="2" t="shared"/>
        <v>167302.0</v>
      </c>
      <c r="R39" s="6" t="n">
        <f si="0" t="shared"/>
        <v>12.60409319673405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4190.0</v>
      </c>
      <c r="E40" s="5" t="n">
        <v>3389.0</v>
      </c>
      <c r="F40" s="5" t="n">
        <v>5542.0</v>
      </c>
      <c r="G40" s="5" t="n">
        <v>6161.0</v>
      </c>
      <c r="H40" s="5" t="n">
        <v>13740.0</v>
      </c>
      <c r="I40" s="5" t="n">
        <v>15078.0</v>
      </c>
      <c r="J40" s="5" t="n">
        <v>5522.0</v>
      </c>
      <c r="K40" s="5" t="n">
        <v>1915.0</v>
      </c>
      <c r="L40" s="5" t="n">
        <v>630.0</v>
      </c>
      <c r="M40" s="5" t="n">
        <v>8723.0</v>
      </c>
      <c r="N40" s="11" t="n">
        <f si="5" t="shared"/>
        <v>64890.0</v>
      </c>
      <c r="O40" s="5" t="n">
        <v>748870.0</v>
      </c>
      <c r="P40" s="5" t="n">
        <v>540193.0</v>
      </c>
      <c r="Q40" s="11" t="n">
        <f si="2" t="shared"/>
        <v>56167.0</v>
      </c>
      <c r="R40" s="6" t="n">
        <f si="0" t="shared"/>
        <v>9.617622447344527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588.0</v>
      </c>
      <c r="E41" s="5" t="n">
        <v>585.0</v>
      </c>
      <c r="F41" s="5" t="n">
        <v>885.0</v>
      </c>
      <c r="G41" s="5" t="n">
        <v>841.0</v>
      </c>
      <c r="H41" s="5" t="n">
        <v>1909.0</v>
      </c>
      <c r="I41" s="5" t="n">
        <v>2316.0</v>
      </c>
      <c r="J41" s="5" t="n">
        <v>1148.0</v>
      </c>
      <c r="K41" s="5" t="n">
        <v>510.0</v>
      </c>
      <c r="L41" s="5" t="n">
        <v>196.0</v>
      </c>
      <c r="M41" s="5" t="n">
        <v>1367.0</v>
      </c>
      <c r="N41" s="11" t="n">
        <f si="5" t="shared"/>
        <v>10345.0</v>
      </c>
      <c r="O41" s="5" t="n">
        <v>193237.0</v>
      </c>
      <c r="P41" s="5" t="n">
        <v>105150.0</v>
      </c>
      <c r="Q41" s="11" t="n">
        <f si="2" t="shared"/>
        <v>8978.0</v>
      </c>
      <c r="R41" s="6" t="n">
        <f si="0" t="shared"/>
        <v>11.711962575183783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116.0</v>
      </c>
      <c r="E42" s="5" t="n">
        <f ref="E42:M42" si="9" t="shared">E43-E40-E41</f>
        <v>43.0</v>
      </c>
      <c r="F42" s="5" t="n">
        <f si="9" t="shared"/>
        <v>72.0</v>
      </c>
      <c r="G42" s="5" t="n">
        <f si="9" t="shared"/>
        <v>83.0</v>
      </c>
      <c r="H42" s="5" t="n">
        <f si="9" t="shared"/>
        <v>164.0</v>
      </c>
      <c r="I42" s="5" t="n">
        <f si="9" t="shared"/>
        <v>177.0</v>
      </c>
      <c r="J42" s="5" t="n">
        <f si="9" t="shared"/>
        <v>182.0</v>
      </c>
      <c r="K42" s="5" t="n">
        <f si="9" t="shared"/>
        <v>72.0</v>
      </c>
      <c r="L42" s="5" t="n">
        <f si="9" t="shared"/>
        <v>30.0</v>
      </c>
      <c r="M42" s="5" t="n">
        <f si="9" t="shared"/>
        <v>210.0</v>
      </c>
      <c r="N42" s="11" t="n">
        <f si="5" t="shared"/>
        <v>1149.0</v>
      </c>
      <c r="O42" s="5" t="n">
        <f>O43-O40-O41</f>
        <v>87180.0</v>
      </c>
      <c r="P42" s="5" t="n">
        <f>P43-P40-P41</f>
        <v>12946.0</v>
      </c>
      <c r="Q42" s="11" t="n">
        <f si="2" t="shared"/>
        <v>939.0</v>
      </c>
      <c r="R42" s="6" t="n">
        <f si="0" t="shared"/>
        <v>13.787007454739085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4894.0</v>
      </c>
      <c r="E43" s="5" t="n">
        <v>4017.0</v>
      </c>
      <c r="F43" s="5" t="n">
        <v>6499.0</v>
      </c>
      <c r="G43" s="5" t="n">
        <v>7085.0</v>
      </c>
      <c r="H43" s="5" t="n">
        <v>15813.0</v>
      </c>
      <c r="I43" s="5" t="n">
        <v>17571.0</v>
      </c>
      <c r="J43" s="5" t="n">
        <v>6852.0</v>
      </c>
      <c r="K43" s="5" t="n">
        <v>2497.0</v>
      </c>
      <c r="L43" s="5" t="n">
        <v>856.0</v>
      </c>
      <c r="M43" s="5" t="n">
        <v>10300.0</v>
      </c>
      <c r="N43" s="11" t="n">
        <f si="5" t="shared"/>
        <v>76384.0</v>
      </c>
      <c r="O43" s="5" t="n">
        <v>1029287.0</v>
      </c>
      <c r="P43" s="5" t="n">
        <v>658289.0</v>
      </c>
      <c r="Q43" s="11" t="n">
        <f si="2" t="shared"/>
        <v>66084.0</v>
      </c>
      <c r="R43" s="6" t="n">
        <f si="0" t="shared"/>
        <v>9.961397615156468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93.0</v>
      </c>
      <c r="E44" s="8" t="n">
        <v>73.0</v>
      </c>
      <c r="F44" s="8" t="n">
        <v>110.0</v>
      </c>
      <c r="G44" s="8" t="n">
        <v>95.0</v>
      </c>
      <c r="H44" s="8" t="n">
        <v>245.0</v>
      </c>
      <c r="I44" s="8" t="n">
        <v>330.0</v>
      </c>
      <c r="J44" s="8" t="n">
        <v>354.0</v>
      </c>
      <c r="K44" s="8" t="n">
        <v>307.0</v>
      </c>
      <c r="L44" s="8" t="n">
        <v>186.0</v>
      </c>
      <c r="M44" s="8" t="n">
        <v>1287.0</v>
      </c>
      <c r="N44" s="11" t="n">
        <f si="5" t="shared"/>
        <v>3080.0</v>
      </c>
      <c r="O44" s="8" t="n">
        <v>492893.0</v>
      </c>
      <c r="P44" s="8" t="n">
        <v>41920.0</v>
      </c>
      <c r="Q44" s="11" t="n">
        <f si="2" t="shared"/>
        <v>1793.0</v>
      </c>
      <c r="R44" s="6" t="n">
        <f si="0" t="shared"/>
        <v>23.379810373675404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50.0</v>
      </c>
      <c r="E45" s="8" t="n">
        <f ref="E45:M45" si="10" t="shared">E46-E44</f>
        <v>115.0</v>
      </c>
      <c r="F45" s="8" t="n">
        <f si="10" t="shared"/>
        <v>129.0</v>
      </c>
      <c r="G45" s="8" t="n">
        <f si="10" t="shared"/>
        <v>177.0</v>
      </c>
      <c r="H45" s="8" t="n">
        <f si="10" t="shared"/>
        <v>530.0</v>
      </c>
      <c r="I45" s="8" t="n">
        <f si="10" t="shared"/>
        <v>516.0</v>
      </c>
      <c r="J45" s="8" t="n">
        <f si="10" t="shared"/>
        <v>404.0</v>
      </c>
      <c r="K45" s="8" t="n">
        <f si="10" t="shared"/>
        <v>206.0</v>
      </c>
      <c r="L45" s="8" t="n">
        <f si="10" t="shared"/>
        <v>190.0</v>
      </c>
      <c r="M45" s="8" t="n">
        <f si="10" t="shared"/>
        <v>1015.0</v>
      </c>
      <c r="N45" s="11" t="n">
        <f si="5" t="shared"/>
        <v>3332.0</v>
      </c>
      <c r="O45" s="8" t="n">
        <f>O46-O44</f>
        <v>492339.0</v>
      </c>
      <c r="P45" s="8" t="n">
        <f>P46-P44</f>
        <v>43885.0</v>
      </c>
      <c r="Q45" s="11" t="n">
        <f si="2" t="shared"/>
        <v>2317.0</v>
      </c>
      <c r="R45" s="6" t="n">
        <f si="0" t="shared"/>
        <v>18.94044022442814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143.0</v>
      </c>
      <c r="E46" s="8" t="n">
        <v>188.0</v>
      </c>
      <c r="F46" s="8" t="n">
        <v>239.0</v>
      </c>
      <c r="G46" s="8" t="n">
        <v>272.0</v>
      </c>
      <c r="H46" s="8" t="n">
        <v>775.0</v>
      </c>
      <c r="I46" s="8" t="n">
        <v>846.0</v>
      </c>
      <c r="J46" s="8" t="n">
        <v>758.0</v>
      </c>
      <c r="K46" s="8" t="n">
        <v>513.0</v>
      </c>
      <c r="L46" s="8" t="n">
        <v>376.0</v>
      </c>
      <c r="M46" s="8" t="n">
        <v>2302.0</v>
      </c>
      <c r="N46" s="11" t="n">
        <f si="5" t="shared"/>
        <v>6412.0</v>
      </c>
      <c r="O46" s="8" t="n">
        <v>985232.0</v>
      </c>
      <c r="P46" s="8" t="n">
        <v>85805.0</v>
      </c>
      <c r="Q46" s="11" t="n">
        <f si="2" t="shared"/>
        <v>4110.0</v>
      </c>
      <c r="R46" s="6" t="n">
        <f si="0" t="shared"/>
        <v>20.87712895377129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50.0</v>
      </c>
      <c r="E47" s="5" t="n">
        <v>140.0</v>
      </c>
      <c r="F47" s="5" t="n">
        <v>154.0</v>
      </c>
      <c r="G47" s="5" t="n">
        <v>111.0</v>
      </c>
      <c r="H47" s="5" t="n">
        <v>156.0</v>
      </c>
      <c r="I47" s="5" t="n">
        <v>119.0</v>
      </c>
      <c r="J47" s="5" t="n">
        <v>32.0</v>
      </c>
      <c r="K47" s="5" t="n">
        <v>23.0</v>
      </c>
      <c r="L47" s="5" t="n">
        <v>21.0</v>
      </c>
      <c r="M47" s="5" t="n">
        <v>147.0</v>
      </c>
      <c r="N47" s="11" t="n">
        <f si="5" t="shared"/>
        <v>953.0</v>
      </c>
      <c r="O47" s="5" t="n">
        <v>42299.0</v>
      </c>
      <c r="P47" s="5" t="n">
        <v>6779.0</v>
      </c>
      <c r="Q47" s="11" t="n">
        <f si="2" t="shared"/>
        <v>806.0</v>
      </c>
      <c r="R47" s="6" t="n">
        <f si="0" t="shared"/>
        <v>8.410669975186105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175964.0</v>
      </c>
      <c r="E48" s="5" t="n">
        <f ref="E48:M48" si="11" t="shared">E47+E46+E43+E39+E25+E18</f>
        <v>491223.0</v>
      </c>
      <c r="F48" s="5" t="n">
        <f si="11" t="shared"/>
        <v>968637.0</v>
      </c>
      <c r="G48" s="5" t="n">
        <f si="11" t="shared"/>
        <v>648090.0</v>
      </c>
      <c r="H48" s="5" t="n">
        <f si="11" t="shared"/>
        <v>775205.0</v>
      </c>
      <c r="I48" s="5" t="n">
        <f si="11" t="shared"/>
        <v>498239.0</v>
      </c>
      <c r="J48" s="5" t="n">
        <f si="11" t="shared"/>
        <v>145360.0</v>
      </c>
      <c r="K48" s="5" t="n">
        <f si="11" t="shared"/>
        <v>81430.0</v>
      </c>
      <c r="L48" s="5" t="n">
        <f si="11" t="shared"/>
        <v>54453.0</v>
      </c>
      <c r="M48" s="5" t="n">
        <f si="11" t="shared"/>
        <v>547658.0</v>
      </c>
      <c r="N48" s="11" t="n">
        <f si="5" t="shared"/>
        <v>4386259.0</v>
      </c>
      <c r="O48" s="5" t="n">
        <f>O47+O46+O43+O39+O25+O18</f>
        <v>2.64995505E8</v>
      </c>
      <c r="P48" s="5" t="n">
        <f>P47+P46+P43+P39+P25+P18</f>
        <v>2.7401185E7</v>
      </c>
      <c r="Q48" s="11" t="n">
        <f si="2" t="shared"/>
        <v>3838601.0</v>
      </c>
      <c r="R48" s="6" t="n">
        <f si="0" t="shared"/>
        <v>7.1383259161345505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4.011710206807213</v>
      </c>
      <c r="E49" s="6" t="n">
        <f ref="E49" si="13" t="shared">E48/$N$48*100</f>
        <v>11.199133475702187</v>
      </c>
      <c r="F49" s="6" t="n">
        <f ref="F49" si="14" t="shared">F48/$N$48*100</f>
        <v>22.083442860989287</v>
      </c>
      <c r="G49" s="6" t="n">
        <f ref="G49" si="15" t="shared">G48/$N$48*100</f>
        <v>14.775461275770537</v>
      </c>
      <c r="H49" s="6" t="n">
        <f ref="H49" si="16" t="shared">H48/$N$48*100</f>
        <v>17.673488957218442</v>
      </c>
      <c r="I49" s="6" t="n">
        <f ref="I49" si="17" t="shared">I48/$N$48*100</f>
        <v>11.359087550461567</v>
      </c>
      <c r="J49" s="6" t="n">
        <f ref="J49" si="18" t="shared">J48/$N$48*100</f>
        <v>3.3139857906247667</v>
      </c>
      <c r="K49" s="6" t="n">
        <f ref="K49" si="19" t="shared">K48/$N$48*100</f>
        <v>1.8564795193352697</v>
      </c>
      <c r="L49" s="6" t="n">
        <f ref="L49" si="20" t="shared">L48/$N$48*100</f>
        <v>1.2414451586192243</v>
      </c>
      <c r="M49" s="6" t="n">
        <f ref="M49" si="21" t="shared">M48/$N$48*100</f>
        <v>12.485765204471509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