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7\EN\"/>
    </mc:Choice>
  </mc:AlternateContent>
  <xr:revisionPtr revIDLastSave="0" documentId="13_ncr:1_{27D80C17-4ABF-426A-9EE1-01E12D17D9EE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<sst xmlns="http://schemas.openxmlformats.org/spreadsheetml/2006/main" count="117" uniqueCount="72">
  <si>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</si>
  <si>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</si>
  <si>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</si>
  <si>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</si>
  <si>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</si>
  <si>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</si>
  <si>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</si>
  <si>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</si>
  <si>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</si>
  <si>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</si>
  <si>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</si>
  <si>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</si>
  <si>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</si>
  <si>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</si>
  <si>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</si>
  <si>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</si>
  <si>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</si>
  <si>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</si>
  <si>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</si>
  <si>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</si>
  <si>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</si>
  <si>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</si>
  <si>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</si>
  <si>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</si>
  <si>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</si>
  <si>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</si>
  <si>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</si>
  <si>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</si>
  <si>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</si>
  <si>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</si>
  <si>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</si>
  <si>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</si>
  <si>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</si>
  <si>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</si>
  <si>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</si>
  <si>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</si>
  <si>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</si>
  <si>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</si>
  <si>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</si>
  <si>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</si>
  <si>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</si>
  <si>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</si>
  <si>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</si>
  <si>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</si>
  <si>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</si>
  <si>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</si>
  <si>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</si>
  <si>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</si>
  <si>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</si>
  <si>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</si>
  <si>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</si>
  <si>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</si>
  <si>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</si>
  <si>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</si>
  <si>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</si>
  <si>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</si>
  <si>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</si>
  <si>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</si>
  <si>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</si>
  <si>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</si>
  <si>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</si>
  <si>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</si>
  <si>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</si>
  <si>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</si>
  <si>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</si>
  <si>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</si>
  <si>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</si>
  <si>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</si>
  <si>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</si>
  <si>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</si>
  <si>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</si>
  <si>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113年1至7月來臺旅客人次～按停留夜數分
Table 1-8  Visitor Arrivals by Length of Stay,
January-July,2024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</si>
</sst>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24471</v>
      </c>
      <c r="E3" s="4">
        <v>95918</v>
      </c>
      <c r="F3" s="4">
        <v>179781</v>
      </c>
      <c r="G3" s="4">
        <v>184628</v>
      </c>
      <c r="H3" s="4">
        <v>167204</v>
      </c>
      <c r="I3" s="4">
        <v>44006</v>
      </c>
      <c r="J3" s="4">
        <v>8698</v>
      </c>
      <c r="K3" s="4">
        <v>1507</v>
      </c>
      <c r="L3" s="4">
        <v>1098</v>
      </c>
      <c r="M3" s="4">
        <v>33586</v>
      </c>
      <c r="N3" s="11">
        <f>SUM(D3:M3)</f>
        <v>740897</v>
      </c>
      <c r="O3" s="4">
        <v>5714764</v>
      </c>
      <c r="P3" s="4">
        <v>3217152</v>
      </c>
      <c r="Q3" s="11">
        <f>SUM(D3:L3)</f>
        <v>707311</v>
      </c>
      <c r="R3" s="6">
        <f t="shared" ref="R3:R48" si="0">IF(P3&lt;&gt;0,P3/SUM(D3:L3),0)</f>
        <v>4.5484263640746434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5938</v>
      </c>
      <c r="E4" s="5">
        <v>10379</v>
      </c>
      <c r="F4" s="5">
        <v>17311</v>
      </c>
      <c r="G4" s="5">
        <v>20984</v>
      </c>
      <c r="H4" s="5">
        <v>43599</v>
      </c>
      <c r="I4" s="5">
        <v>36265</v>
      </c>
      <c r="J4" s="5">
        <v>13717</v>
      </c>
      <c r="K4" s="5">
        <v>7296</v>
      </c>
      <c r="L4" s="5">
        <v>7413</v>
      </c>
      <c r="M4" s="5">
        <v>67242</v>
      </c>
      <c r="N4" s="11">
        <f t="shared" ref="N4:N14" si="1">SUM(D4:M4)</f>
        <v>230144</v>
      </c>
      <c r="O4" s="5">
        <v>8426138</v>
      </c>
      <c r="P4" s="5">
        <v>2042443</v>
      </c>
      <c r="Q4" s="11">
        <f t="shared" ref="Q4:Q48" si="2">SUM(D4:L4)</f>
        <v>162902</v>
      </c>
      <c r="R4" s="6">
        <f t="shared" si="0"/>
        <v>12.537863255208652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38690</v>
      </c>
      <c r="E5" s="5">
        <v>194142</v>
      </c>
      <c r="F5" s="5">
        <v>229935</v>
      </c>
      <c r="G5" s="5">
        <v>81282</v>
      </c>
      <c r="H5" s="5">
        <v>56111</v>
      </c>
      <c r="I5" s="5">
        <v>25438</v>
      </c>
      <c r="J5" s="5">
        <v>11924</v>
      </c>
      <c r="K5" s="5">
        <v>10226</v>
      </c>
      <c r="L5" s="5">
        <v>6526</v>
      </c>
      <c r="M5" s="5">
        <v>48765</v>
      </c>
      <c r="N5" s="11">
        <f t="shared" si="1"/>
        <v>703039</v>
      </c>
      <c r="O5" s="5">
        <v>6234898</v>
      </c>
      <c r="P5" s="5">
        <v>3226409</v>
      </c>
      <c r="Q5" s="11">
        <f t="shared" si="2"/>
        <v>654274</v>
      </c>
      <c r="R5" s="6">
        <f t="shared" si="0"/>
        <v>4.9312810840718111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13646</v>
      </c>
      <c r="E6" s="5">
        <v>80259</v>
      </c>
      <c r="F6" s="5">
        <v>304198</v>
      </c>
      <c r="G6" s="5">
        <v>90294</v>
      </c>
      <c r="H6" s="5">
        <v>39374</v>
      </c>
      <c r="I6" s="5">
        <v>11554</v>
      </c>
      <c r="J6" s="5">
        <v>4955</v>
      </c>
      <c r="K6" s="5">
        <v>3963</v>
      </c>
      <c r="L6" s="5">
        <v>2418</v>
      </c>
      <c r="M6" s="5">
        <v>15021</v>
      </c>
      <c r="N6" s="11">
        <f t="shared" si="1"/>
        <v>565682</v>
      </c>
      <c r="O6" s="5">
        <v>3318412</v>
      </c>
      <c r="P6" s="5">
        <v>2249825</v>
      </c>
      <c r="Q6" s="11">
        <f t="shared" si="2"/>
        <v>550661</v>
      </c>
      <c r="R6" s="6">
        <f t="shared" si="0"/>
        <v>4.0856806637840704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1123</v>
      </c>
      <c r="E7" s="5">
        <v>1267</v>
      </c>
      <c r="F7" s="5">
        <v>1825</v>
      </c>
      <c r="G7" s="5">
        <v>1835</v>
      </c>
      <c r="H7" s="5">
        <v>3432</v>
      </c>
      <c r="I7" s="5">
        <v>2673</v>
      </c>
      <c r="J7" s="5">
        <v>1359</v>
      </c>
      <c r="K7" s="5">
        <v>1412</v>
      </c>
      <c r="L7" s="5">
        <v>882</v>
      </c>
      <c r="M7" s="5">
        <v>5374</v>
      </c>
      <c r="N7" s="11">
        <f t="shared" si="1"/>
        <v>21182</v>
      </c>
      <c r="O7" s="5">
        <v>1516441</v>
      </c>
      <c r="P7" s="5">
        <v>230893</v>
      </c>
      <c r="Q7" s="11">
        <f t="shared" si="2"/>
        <v>15808</v>
      </c>
      <c r="R7" s="6">
        <f t="shared" si="0"/>
        <v>14.606085526315789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532</v>
      </c>
      <c r="E8" s="5">
        <v>923</v>
      </c>
      <c r="F8" s="5">
        <v>1248</v>
      </c>
      <c r="G8" s="5">
        <v>1216</v>
      </c>
      <c r="H8" s="5">
        <v>2150</v>
      </c>
      <c r="I8" s="5">
        <v>1800</v>
      </c>
      <c r="J8" s="5">
        <v>965</v>
      </c>
      <c r="K8" s="5">
        <v>388</v>
      </c>
      <c r="L8" s="5">
        <v>264</v>
      </c>
      <c r="M8" s="5">
        <v>1015</v>
      </c>
      <c r="N8" s="11">
        <f t="shared" si="1"/>
        <v>10501</v>
      </c>
      <c r="O8" s="5">
        <v>289393</v>
      </c>
      <c r="P8" s="5">
        <v>101956</v>
      </c>
      <c r="Q8" s="11">
        <f t="shared" si="2"/>
        <v>9486</v>
      </c>
      <c r="R8" s="6">
        <f t="shared" si="0"/>
        <v>10.748049757537423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7227</v>
      </c>
      <c r="E9" s="5">
        <v>6138</v>
      </c>
      <c r="F9" s="5">
        <v>15300</v>
      </c>
      <c r="G9" s="5">
        <v>31505</v>
      </c>
      <c r="H9" s="5">
        <v>113515</v>
      </c>
      <c r="I9" s="5">
        <v>45655</v>
      </c>
      <c r="J9" s="5">
        <v>9814</v>
      </c>
      <c r="K9" s="5">
        <v>6099</v>
      </c>
      <c r="L9" s="5">
        <v>3970</v>
      </c>
      <c r="M9" s="5">
        <v>25872</v>
      </c>
      <c r="N9" s="11">
        <f t="shared" si="1"/>
        <v>265095</v>
      </c>
      <c r="O9" s="5">
        <v>8695974</v>
      </c>
      <c r="P9" s="5">
        <v>2103850</v>
      </c>
      <c r="Q9" s="11">
        <f t="shared" si="2"/>
        <v>239223</v>
      </c>
      <c r="R9" s="6">
        <f t="shared" si="0"/>
        <v>8.7945139054355135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4708</v>
      </c>
      <c r="E10" s="5">
        <v>9949</v>
      </c>
      <c r="F10" s="5">
        <v>20565</v>
      </c>
      <c r="G10" s="5">
        <v>33618</v>
      </c>
      <c r="H10" s="5">
        <v>102259</v>
      </c>
      <c r="I10" s="5">
        <v>63615</v>
      </c>
      <c r="J10" s="5">
        <v>6746</v>
      </c>
      <c r="K10" s="5">
        <v>1626</v>
      </c>
      <c r="L10" s="5">
        <v>653</v>
      </c>
      <c r="M10" s="5">
        <v>3420</v>
      </c>
      <c r="N10" s="11">
        <f t="shared" si="1"/>
        <v>247159</v>
      </c>
      <c r="O10" s="5">
        <v>2022762</v>
      </c>
      <c r="P10" s="5">
        <v>1710992</v>
      </c>
      <c r="Q10" s="11">
        <f t="shared" si="2"/>
        <v>243739</v>
      </c>
      <c r="R10" s="6">
        <f t="shared" si="0"/>
        <v>7.0197711486467078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6293</v>
      </c>
      <c r="E11" s="5">
        <v>2016</v>
      </c>
      <c r="F11" s="5">
        <v>4058</v>
      </c>
      <c r="G11" s="5">
        <v>5737</v>
      </c>
      <c r="H11" s="5">
        <v>16766</v>
      </c>
      <c r="I11" s="5">
        <v>17417</v>
      </c>
      <c r="J11" s="5">
        <v>4946</v>
      </c>
      <c r="K11" s="5">
        <v>3877</v>
      </c>
      <c r="L11" s="5">
        <v>1781</v>
      </c>
      <c r="M11" s="5">
        <v>49490</v>
      </c>
      <c r="N11" s="11">
        <f t="shared" si="1"/>
        <v>112381</v>
      </c>
      <c r="O11" s="5">
        <v>64686268</v>
      </c>
      <c r="P11" s="5">
        <v>747274</v>
      </c>
      <c r="Q11" s="11">
        <f t="shared" si="2"/>
        <v>62891</v>
      </c>
      <c r="R11" s="6">
        <f t="shared" si="0"/>
        <v>11.882049895851553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7739</v>
      </c>
      <c r="E12" s="5">
        <v>16359</v>
      </c>
      <c r="F12" s="5">
        <v>50939</v>
      </c>
      <c r="G12" s="5">
        <v>48622</v>
      </c>
      <c r="H12" s="5">
        <v>46356</v>
      </c>
      <c r="I12" s="5">
        <v>26358</v>
      </c>
      <c r="J12" s="5">
        <v>2574</v>
      </c>
      <c r="K12" s="5">
        <v>3243</v>
      </c>
      <c r="L12" s="5">
        <v>1761</v>
      </c>
      <c r="M12" s="5">
        <v>52257</v>
      </c>
      <c r="N12" s="11">
        <f t="shared" si="1"/>
        <v>256208</v>
      </c>
      <c r="O12" s="5">
        <v>45484070</v>
      </c>
      <c r="P12" s="5">
        <v>1282184</v>
      </c>
      <c r="Q12" s="11">
        <f t="shared" si="2"/>
        <v>203951</v>
      </c>
      <c r="R12" s="6">
        <f t="shared" si="0"/>
        <v>6.2867257331417843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4224</v>
      </c>
      <c r="E13" s="5">
        <v>17157</v>
      </c>
      <c r="F13" s="5">
        <v>56025</v>
      </c>
      <c r="G13" s="5">
        <v>41804</v>
      </c>
      <c r="H13" s="5">
        <v>29582</v>
      </c>
      <c r="I13" s="5">
        <v>51452</v>
      </c>
      <c r="J13" s="5">
        <v>3205</v>
      </c>
      <c r="K13" s="5">
        <v>2902</v>
      </c>
      <c r="L13" s="5">
        <v>2011</v>
      </c>
      <c r="M13" s="5">
        <v>27858</v>
      </c>
      <c r="N13" s="11">
        <f t="shared" si="1"/>
        <v>236220</v>
      </c>
      <c r="O13" s="5">
        <v>21555712</v>
      </c>
      <c r="P13" s="5">
        <v>1521777</v>
      </c>
      <c r="Q13" s="11">
        <f t="shared" si="2"/>
        <v>208362</v>
      </c>
      <c r="R13" s="6">
        <f t="shared" si="0"/>
        <v>7.3035246350102225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1208</v>
      </c>
      <c r="E14" s="5">
        <v>3874</v>
      </c>
      <c r="F14" s="5">
        <v>11685</v>
      </c>
      <c r="G14" s="5">
        <v>36442</v>
      </c>
      <c r="H14" s="5">
        <v>13157</v>
      </c>
      <c r="I14" s="5">
        <v>10698</v>
      </c>
      <c r="J14" s="5">
        <v>5546</v>
      </c>
      <c r="K14" s="5">
        <v>7157</v>
      </c>
      <c r="L14" s="5">
        <v>9325</v>
      </c>
      <c r="M14" s="5">
        <v>108739</v>
      </c>
      <c r="N14" s="11">
        <f t="shared" si="1"/>
        <v>207831</v>
      </c>
      <c r="O14" s="5">
        <v>80620027</v>
      </c>
      <c r="P14" s="5">
        <v>1584684</v>
      </c>
      <c r="Q14" s="11">
        <f t="shared" si="2"/>
        <v>99092</v>
      </c>
      <c r="R14" s="6">
        <f t="shared" si="0"/>
        <v>15.99204779396924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477</v>
      </c>
      <c r="E15" s="5">
        <f t="shared" ref="E15:M15" si="3">E16-E9-E10-E11-E12-E13-E14</f>
        <v>428</v>
      </c>
      <c r="F15" s="5">
        <f t="shared" si="3"/>
        <v>868</v>
      </c>
      <c r="G15" s="5">
        <f t="shared" si="3"/>
        <v>1811</v>
      </c>
      <c r="H15" s="5">
        <f t="shared" si="3"/>
        <v>3212</v>
      </c>
      <c r="I15" s="5">
        <f t="shared" si="3"/>
        <v>2456</v>
      </c>
      <c r="J15" s="5">
        <f t="shared" si="3"/>
        <v>1049</v>
      </c>
      <c r="K15" s="5">
        <f t="shared" si="3"/>
        <v>504</v>
      </c>
      <c r="L15" s="5">
        <f t="shared" si="3"/>
        <v>493</v>
      </c>
      <c r="M15" s="5">
        <f t="shared" si="3"/>
        <v>2252</v>
      </c>
      <c r="N15" s="5">
        <f t="shared" ref="N15" si="4">N16-N9-N10-N11-N12-N13-N14</f>
        <v>13550</v>
      </c>
      <c r="O15" s="5">
        <f>O16-O9-O10-O11-O12-O13-O14</f>
        <v>913894</v>
      </c>
      <c r="P15" s="5">
        <f>P16-P9-P10-P11-P12-P13-P14</f>
        <v>145947</v>
      </c>
      <c r="Q15" s="11">
        <f t="shared" si="2"/>
        <v>11298</v>
      </c>
      <c r="R15" s="6">
        <f t="shared" si="0"/>
        <v>12.917950079660116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31876</v>
      </c>
      <c r="E16" s="5">
        <v>55921</v>
      </c>
      <c r="F16" s="5">
        <v>159440</v>
      </c>
      <c r="G16" s="5">
        <v>199539</v>
      </c>
      <c r="H16" s="5">
        <v>324847</v>
      </c>
      <c r="I16" s="5">
        <v>217651</v>
      </c>
      <c r="J16" s="5">
        <v>33880</v>
      </c>
      <c r="K16" s="5">
        <v>25408</v>
      </c>
      <c r="L16" s="5">
        <v>19994</v>
      </c>
      <c r="M16" s="5">
        <v>269888</v>
      </c>
      <c r="N16" s="11">
        <f t="shared" ref="N16:N48" si="5">SUM(D16:M16)</f>
        <v>1338444</v>
      </c>
      <c r="O16" s="5">
        <v>223978707</v>
      </c>
      <c r="P16" s="5">
        <v>9096708</v>
      </c>
      <c r="Q16" s="11">
        <f t="shared" si="2"/>
        <v>1068556</v>
      </c>
      <c r="R16" s="6">
        <f t="shared" si="0"/>
        <v>8.5130849482853499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2162</v>
      </c>
      <c r="E17" s="5">
        <f t="shared" ref="E17:M17" si="6">E18-E16-E3-E4-E5-E6-E7-E8</f>
        <v>6142</v>
      </c>
      <c r="F17" s="5">
        <f t="shared" si="6"/>
        <v>7107</v>
      </c>
      <c r="G17" s="5">
        <f t="shared" si="6"/>
        <v>4947</v>
      </c>
      <c r="H17" s="5">
        <f t="shared" si="6"/>
        <v>5187</v>
      </c>
      <c r="I17" s="5">
        <f t="shared" si="6"/>
        <v>2856</v>
      </c>
      <c r="J17" s="5">
        <f t="shared" si="6"/>
        <v>1014</v>
      </c>
      <c r="K17" s="5">
        <f t="shared" si="6"/>
        <v>614</v>
      </c>
      <c r="L17" s="5">
        <f t="shared" si="6"/>
        <v>342</v>
      </c>
      <c r="M17" s="5">
        <f t="shared" si="6"/>
        <v>2353</v>
      </c>
      <c r="N17" s="11">
        <f t="shared" si="5"/>
        <v>32724</v>
      </c>
      <c r="O17" s="5">
        <f>O18-O16-O3-O4-O5-O6-O7-O8</f>
        <v>837196</v>
      </c>
      <c r="P17" s="5">
        <f>P18-P16-P3-P4-P5-P6-P7-P8</f>
        <v>192388</v>
      </c>
      <c r="Q17" s="11">
        <f t="shared" si="2"/>
        <v>30371</v>
      </c>
      <c r="R17" s="6">
        <f t="shared" si="0"/>
        <v>6.3345955022883675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118438</v>
      </c>
      <c r="E18" s="5">
        <v>444951</v>
      </c>
      <c r="F18" s="5">
        <v>900845</v>
      </c>
      <c r="G18" s="5">
        <v>584725</v>
      </c>
      <c r="H18" s="5">
        <v>641904</v>
      </c>
      <c r="I18" s="5">
        <v>342243</v>
      </c>
      <c r="J18" s="5">
        <v>76512</v>
      </c>
      <c r="K18" s="5">
        <v>50814</v>
      </c>
      <c r="L18" s="5">
        <v>38937</v>
      </c>
      <c r="M18" s="5">
        <v>443244</v>
      </c>
      <c r="N18" s="11">
        <f t="shared" si="5"/>
        <v>3642613</v>
      </c>
      <c r="O18" s="5">
        <v>250315949</v>
      </c>
      <c r="P18" s="5">
        <v>20357774</v>
      </c>
      <c r="Q18" s="11">
        <f t="shared" si="2"/>
        <v>3199369</v>
      </c>
      <c r="R18" s="6">
        <f t="shared" si="0"/>
        <v>6.36305909071445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5089</v>
      </c>
      <c r="E19" s="5">
        <v>4292</v>
      </c>
      <c r="F19" s="5">
        <v>6939</v>
      </c>
      <c r="G19" s="5">
        <v>6776</v>
      </c>
      <c r="H19" s="5">
        <v>11560</v>
      </c>
      <c r="I19" s="5">
        <v>11553</v>
      </c>
      <c r="J19" s="5">
        <v>5650</v>
      </c>
      <c r="K19" s="5">
        <v>2271</v>
      </c>
      <c r="L19" s="5">
        <v>1170</v>
      </c>
      <c r="M19" s="5">
        <v>8823</v>
      </c>
      <c r="N19" s="11">
        <f t="shared" si="5"/>
        <v>64123</v>
      </c>
      <c r="O19" s="5">
        <v>1179719</v>
      </c>
      <c r="P19" s="5">
        <v>559824</v>
      </c>
      <c r="Q19" s="11">
        <f t="shared" si="2"/>
        <v>55300</v>
      </c>
      <c r="R19" s="6">
        <f t="shared" si="0"/>
        <v>10.123399638336346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31544</v>
      </c>
      <c r="E20" s="5">
        <v>24275</v>
      </c>
      <c r="F20" s="5">
        <v>36245</v>
      </c>
      <c r="G20" s="5">
        <v>33574</v>
      </c>
      <c r="H20" s="5">
        <v>72585</v>
      </c>
      <c r="I20" s="5">
        <v>83579</v>
      </c>
      <c r="J20" s="5">
        <v>33882</v>
      </c>
      <c r="K20" s="5">
        <v>13787</v>
      </c>
      <c r="L20" s="5">
        <v>6720</v>
      </c>
      <c r="M20" s="5">
        <v>43763</v>
      </c>
      <c r="N20" s="11">
        <f t="shared" si="5"/>
        <v>379954</v>
      </c>
      <c r="O20" s="5">
        <v>5960162</v>
      </c>
      <c r="P20" s="5">
        <v>3474631</v>
      </c>
      <c r="Q20" s="11">
        <f t="shared" si="2"/>
        <v>336191</v>
      </c>
      <c r="R20" s="6">
        <f t="shared" si="0"/>
        <v>10.335288571080129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135</v>
      </c>
      <c r="E21" s="5">
        <v>172</v>
      </c>
      <c r="F21" s="5">
        <v>263</v>
      </c>
      <c r="G21" s="5">
        <v>174</v>
      </c>
      <c r="H21" s="5">
        <v>469</v>
      </c>
      <c r="I21" s="5">
        <v>323</v>
      </c>
      <c r="J21" s="5">
        <v>224</v>
      </c>
      <c r="K21" s="5">
        <v>117</v>
      </c>
      <c r="L21" s="5">
        <v>74</v>
      </c>
      <c r="M21" s="5">
        <v>478</v>
      </c>
      <c r="N21" s="11">
        <f t="shared" si="5"/>
        <v>2429</v>
      </c>
      <c r="O21" s="5">
        <v>84435</v>
      </c>
      <c r="P21" s="5">
        <v>24106</v>
      </c>
      <c r="Q21" s="11">
        <f t="shared" si="2"/>
        <v>1951</v>
      </c>
      <c r="R21" s="6">
        <f t="shared" si="0"/>
        <v>12.355715017939518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135</v>
      </c>
      <c r="E22" s="5">
        <v>142</v>
      </c>
      <c r="F22" s="5">
        <v>229</v>
      </c>
      <c r="G22" s="5">
        <v>186</v>
      </c>
      <c r="H22" s="5">
        <v>470</v>
      </c>
      <c r="I22" s="5">
        <v>430</v>
      </c>
      <c r="J22" s="5">
        <v>263</v>
      </c>
      <c r="K22" s="5">
        <v>174</v>
      </c>
      <c r="L22" s="5">
        <v>100</v>
      </c>
      <c r="M22" s="5">
        <v>332</v>
      </c>
      <c r="N22" s="11">
        <f t="shared" si="5"/>
        <v>2461</v>
      </c>
      <c r="O22" s="5">
        <v>104505</v>
      </c>
      <c r="P22" s="5">
        <v>30247</v>
      </c>
      <c r="Q22" s="11">
        <f t="shared" si="2"/>
        <v>2129</v>
      </c>
      <c r="R22" s="6">
        <f t="shared" si="0"/>
        <v>14.207139502113668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18</v>
      </c>
      <c r="E23" s="5">
        <v>44</v>
      </c>
      <c r="F23" s="5">
        <v>66</v>
      </c>
      <c r="G23" s="5">
        <v>31</v>
      </c>
      <c r="H23" s="5">
        <v>113</v>
      </c>
      <c r="I23" s="5">
        <v>136</v>
      </c>
      <c r="J23" s="5">
        <v>90</v>
      </c>
      <c r="K23" s="5">
        <v>56</v>
      </c>
      <c r="L23" s="5">
        <v>24</v>
      </c>
      <c r="M23" s="5">
        <v>82</v>
      </c>
      <c r="N23" s="11">
        <f t="shared" si="5"/>
        <v>660</v>
      </c>
      <c r="O23" s="5">
        <v>24283</v>
      </c>
      <c r="P23" s="5">
        <v>8791</v>
      </c>
      <c r="Q23" s="11">
        <f t="shared" si="2"/>
        <v>578</v>
      </c>
      <c r="R23" s="6">
        <f t="shared" si="0"/>
        <v>15.209342560553633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319</v>
      </c>
      <c r="E24" s="5">
        <f t="shared" ref="E24:M24" si="7">E25-E19-E20-E21-E22-E23</f>
        <v>330</v>
      </c>
      <c r="F24" s="5">
        <f t="shared" si="7"/>
        <v>482</v>
      </c>
      <c r="G24" s="5">
        <f t="shared" si="7"/>
        <v>450</v>
      </c>
      <c r="H24" s="5">
        <f t="shared" si="7"/>
        <v>725</v>
      </c>
      <c r="I24" s="5">
        <f t="shared" si="7"/>
        <v>913</v>
      </c>
      <c r="J24" s="5">
        <f t="shared" si="7"/>
        <v>685</v>
      </c>
      <c r="K24" s="5">
        <f t="shared" si="7"/>
        <v>465</v>
      </c>
      <c r="L24" s="5">
        <f t="shared" si="7"/>
        <v>412</v>
      </c>
      <c r="M24" s="5">
        <f t="shared" si="7"/>
        <v>2223</v>
      </c>
      <c r="N24" s="11">
        <f t="shared" si="5"/>
        <v>7004</v>
      </c>
      <c r="O24" s="5">
        <f>O25-O19-O20-O21-O22-O23</f>
        <v>815218</v>
      </c>
      <c r="P24" s="5">
        <f>P25-P19-P20-P21-P22-P23</f>
        <v>86249</v>
      </c>
      <c r="Q24" s="11">
        <f t="shared" si="2"/>
        <v>4781</v>
      </c>
      <c r="R24" s="6">
        <f t="shared" si="0"/>
        <v>18.0399498012968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37240</v>
      </c>
      <c r="E25" s="5">
        <v>29255</v>
      </c>
      <c r="F25" s="5">
        <v>44224</v>
      </c>
      <c r="G25" s="5">
        <v>41191</v>
      </c>
      <c r="H25" s="5">
        <v>85922</v>
      </c>
      <c r="I25" s="5">
        <v>96934</v>
      </c>
      <c r="J25" s="5">
        <v>40794</v>
      </c>
      <c r="K25" s="5">
        <v>16870</v>
      </c>
      <c r="L25" s="5">
        <v>8500</v>
      </c>
      <c r="M25" s="5">
        <v>55701</v>
      </c>
      <c r="N25" s="11">
        <f t="shared" si="5"/>
        <v>456631</v>
      </c>
      <c r="O25" s="5">
        <v>8168322</v>
      </c>
      <c r="P25" s="5">
        <v>4183848</v>
      </c>
      <c r="Q25" s="11">
        <f t="shared" si="2"/>
        <v>400930</v>
      </c>
      <c r="R25" s="6">
        <f t="shared" si="0"/>
        <v>10.43535779313097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266</v>
      </c>
      <c r="E26" s="5">
        <v>253</v>
      </c>
      <c r="F26" s="5">
        <v>328</v>
      </c>
      <c r="G26" s="5">
        <v>323</v>
      </c>
      <c r="H26" s="5">
        <v>594</v>
      </c>
      <c r="I26" s="5">
        <v>1044</v>
      </c>
      <c r="J26" s="5">
        <v>480</v>
      </c>
      <c r="K26" s="5">
        <v>315</v>
      </c>
      <c r="L26" s="5">
        <v>175</v>
      </c>
      <c r="M26" s="5">
        <v>587</v>
      </c>
      <c r="N26" s="11">
        <f t="shared" si="5"/>
        <v>4365</v>
      </c>
      <c r="O26" s="5">
        <v>104301</v>
      </c>
      <c r="P26" s="5">
        <v>55079</v>
      </c>
      <c r="Q26" s="11">
        <f t="shared" si="2"/>
        <v>3778</v>
      </c>
      <c r="R26" s="6">
        <f t="shared" si="0"/>
        <v>14.578877713075702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1381</v>
      </c>
      <c r="E27" s="5">
        <v>1751</v>
      </c>
      <c r="F27" s="5">
        <v>1984</v>
      </c>
      <c r="G27" s="5">
        <v>1816</v>
      </c>
      <c r="H27" s="5">
        <v>4094</v>
      </c>
      <c r="I27" s="5">
        <v>6823</v>
      </c>
      <c r="J27" s="5">
        <v>3329</v>
      </c>
      <c r="K27" s="5">
        <v>1965</v>
      </c>
      <c r="L27" s="5">
        <v>1195</v>
      </c>
      <c r="M27" s="5">
        <v>4288</v>
      </c>
      <c r="N27" s="11">
        <f t="shared" si="5"/>
        <v>28626</v>
      </c>
      <c r="O27" s="5">
        <v>782147</v>
      </c>
      <c r="P27" s="5">
        <v>364186</v>
      </c>
      <c r="Q27" s="11">
        <f t="shared" si="2"/>
        <v>24338</v>
      </c>
      <c r="R27" s="6">
        <f t="shared" si="0"/>
        <v>14.963678198701619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4003</v>
      </c>
      <c r="E28" s="5">
        <v>2300</v>
      </c>
      <c r="F28" s="5">
        <v>3096</v>
      </c>
      <c r="G28" s="5">
        <v>2594</v>
      </c>
      <c r="H28" s="5">
        <v>5617</v>
      </c>
      <c r="I28" s="5">
        <v>8900</v>
      </c>
      <c r="J28" s="5">
        <v>4548</v>
      </c>
      <c r="K28" s="5">
        <v>1609</v>
      </c>
      <c r="L28" s="5">
        <v>888</v>
      </c>
      <c r="M28" s="5">
        <v>11655</v>
      </c>
      <c r="N28" s="11">
        <f t="shared" si="5"/>
        <v>45210</v>
      </c>
      <c r="O28" s="5">
        <v>634189</v>
      </c>
      <c r="P28" s="5">
        <v>392324</v>
      </c>
      <c r="Q28" s="11">
        <f t="shared" si="2"/>
        <v>33555</v>
      </c>
      <c r="R28" s="6">
        <f t="shared" si="0"/>
        <v>11.691968410073015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757</v>
      </c>
      <c r="E29" s="5">
        <v>972</v>
      </c>
      <c r="F29" s="5">
        <v>1121</v>
      </c>
      <c r="G29" s="5">
        <v>712</v>
      </c>
      <c r="H29" s="5">
        <v>1651</v>
      </c>
      <c r="I29" s="5">
        <v>1716</v>
      </c>
      <c r="J29" s="5">
        <v>611</v>
      </c>
      <c r="K29" s="5">
        <v>390</v>
      </c>
      <c r="L29" s="5">
        <v>278</v>
      </c>
      <c r="M29" s="5">
        <v>1697</v>
      </c>
      <c r="N29" s="11">
        <f t="shared" si="5"/>
        <v>9905</v>
      </c>
      <c r="O29" s="5">
        <v>198022</v>
      </c>
      <c r="P29" s="5">
        <v>88035</v>
      </c>
      <c r="Q29" s="11">
        <f t="shared" si="2"/>
        <v>8208</v>
      </c>
      <c r="R29" s="6">
        <f t="shared" si="0"/>
        <v>10.725511695906432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870</v>
      </c>
      <c r="E30" s="5">
        <v>853</v>
      </c>
      <c r="F30" s="5">
        <v>1153</v>
      </c>
      <c r="G30" s="5">
        <v>1072</v>
      </c>
      <c r="H30" s="5">
        <v>2301</v>
      </c>
      <c r="I30" s="5">
        <v>3000</v>
      </c>
      <c r="J30" s="5">
        <v>1794</v>
      </c>
      <c r="K30" s="5">
        <v>637</v>
      </c>
      <c r="L30" s="5">
        <v>290</v>
      </c>
      <c r="M30" s="5">
        <v>1530</v>
      </c>
      <c r="N30" s="11">
        <f t="shared" si="5"/>
        <v>13500</v>
      </c>
      <c r="O30" s="5">
        <v>221064</v>
      </c>
      <c r="P30" s="5">
        <v>143680</v>
      </c>
      <c r="Q30" s="11">
        <f t="shared" si="2"/>
        <v>11970</v>
      </c>
      <c r="R30" s="6">
        <f t="shared" si="0"/>
        <v>12.003341687552213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394</v>
      </c>
      <c r="E31" s="5">
        <v>518</v>
      </c>
      <c r="F31" s="5">
        <v>593</v>
      </c>
      <c r="G31" s="5">
        <v>566</v>
      </c>
      <c r="H31" s="5">
        <v>1216</v>
      </c>
      <c r="I31" s="5">
        <v>1743</v>
      </c>
      <c r="J31" s="5">
        <v>773</v>
      </c>
      <c r="K31" s="5">
        <v>256</v>
      </c>
      <c r="L31" s="5">
        <v>123</v>
      </c>
      <c r="M31" s="5">
        <v>664</v>
      </c>
      <c r="N31" s="11">
        <f t="shared" si="5"/>
        <v>6846</v>
      </c>
      <c r="O31" s="5">
        <v>96490</v>
      </c>
      <c r="P31" s="5">
        <v>68350</v>
      </c>
      <c r="Q31" s="11">
        <f t="shared" si="2"/>
        <v>6182</v>
      </c>
      <c r="R31" s="6">
        <f t="shared" si="0"/>
        <v>11.056292461986413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430</v>
      </c>
      <c r="E32" s="5">
        <v>545</v>
      </c>
      <c r="F32" s="5">
        <v>623</v>
      </c>
      <c r="G32" s="5">
        <v>553</v>
      </c>
      <c r="H32" s="5">
        <v>1063</v>
      </c>
      <c r="I32" s="5">
        <v>1391</v>
      </c>
      <c r="J32" s="5">
        <v>607</v>
      </c>
      <c r="K32" s="5">
        <v>416</v>
      </c>
      <c r="L32" s="5">
        <v>210</v>
      </c>
      <c r="M32" s="5">
        <v>959</v>
      </c>
      <c r="N32" s="11">
        <f t="shared" si="5"/>
        <v>6797</v>
      </c>
      <c r="O32" s="5">
        <v>155877</v>
      </c>
      <c r="P32" s="5">
        <v>73464</v>
      </c>
      <c r="Q32" s="11">
        <f t="shared" si="2"/>
        <v>5838</v>
      </c>
      <c r="R32" s="6">
        <f t="shared" si="0"/>
        <v>12.583761562178829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3658</v>
      </c>
      <c r="E33" s="5">
        <v>2587</v>
      </c>
      <c r="F33" s="5">
        <v>3862</v>
      </c>
      <c r="G33" s="5">
        <v>3483</v>
      </c>
      <c r="H33" s="5">
        <v>6355</v>
      </c>
      <c r="I33" s="5">
        <v>6811</v>
      </c>
      <c r="J33" s="5">
        <v>3636</v>
      </c>
      <c r="K33" s="5">
        <v>2292</v>
      </c>
      <c r="L33" s="5">
        <v>1132</v>
      </c>
      <c r="M33" s="5">
        <v>5781</v>
      </c>
      <c r="N33" s="11">
        <f t="shared" si="5"/>
        <v>39597</v>
      </c>
      <c r="O33" s="5">
        <v>971820</v>
      </c>
      <c r="P33" s="5">
        <v>407927</v>
      </c>
      <c r="Q33" s="11">
        <f t="shared" si="2"/>
        <v>33816</v>
      </c>
      <c r="R33" s="6">
        <f t="shared" si="0"/>
        <v>12.06313579370712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431</v>
      </c>
      <c r="E34" s="5">
        <v>349</v>
      </c>
      <c r="F34" s="5">
        <v>462</v>
      </c>
      <c r="G34" s="5">
        <v>403</v>
      </c>
      <c r="H34" s="5">
        <v>706</v>
      </c>
      <c r="I34" s="5">
        <v>1179</v>
      </c>
      <c r="J34" s="5">
        <v>542</v>
      </c>
      <c r="K34" s="5">
        <v>236</v>
      </c>
      <c r="L34" s="5">
        <v>112</v>
      </c>
      <c r="M34" s="5">
        <v>1273</v>
      </c>
      <c r="N34" s="11">
        <f t="shared" si="5"/>
        <v>5693</v>
      </c>
      <c r="O34" s="5">
        <v>87115</v>
      </c>
      <c r="P34" s="5">
        <v>51088</v>
      </c>
      <c r="Q34" s="11">
        <f t="shared" si="2"/>
        <v>4420</v>
      </c>
      <c r="R34" s="6">
        <f t="shared" si="0"/>
        <v>11.558371040723982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205</v>
      </c>
      <c r="E35" s="5">
        <v>81</v>
      </c>
      <c r="F35" s="5">
        <v>91</v>
      </c>
      <c r="G35" s="5">
        <v>55</v>
      </c>
      <c r="H35" s="5">
        <v>131</v>
      </c>
      <c r="I35" s="5">
        <v>129</v>
      </c>
      <c r="J35" s="5">
        <v>52</v>
      </c>
      <c r="K35" s="5">
        <v>22</v>
      </c>
      <c r="L35" s="5">
        <v>15</v>
      </c>
      <c r="M35" s="5">
        <v>208</v>
      </c>
      <c r="N35" s="11">
        <f t="shared" si="5"/>
        <v>989</v>
      </c>
      <c r="O35" s="5">
        <v>12715</v>
      </c>
      <c r="P35" s="5">
        <v>6157</v>
      </c>
      <c r="Q35" s="11">
        <f t="shared" si="2"/>
        <v>781</v>
      </c>
      <c r="R35" s="6">
        <f t="shared" si="0"/>
        <v>7.8834827144686299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187</v>
      </c>
      <c r="E36" s="5">
        <v>246</v>
      </c>
      <c r="F36" s="5">
        <v>382</v>
      </c>
      <c r="G36" s="5">
        <v>351</v>
      </c>
      <c r="H36" s="5">
        <v>791</v>
      </c>
      <c r="I36" s="5">
        <v>1010</v>
      </c>
      <c r="J36" s="5">
        <v>548</v>
      </c>
      <c r="K36" s="5">
        <v>209</v>
      </c>
      <c r="L36" s="5">
        <v>125</v>
      </c>
      <c r="M36" s="5">
        <v>261</v>
      </c>
      <c r="N36" s="11">
        <f t="shared" si="5"/>
        <v>4110</v>
      </c>
      <c r="O36" s="5">
        <v>81636</v>
      </c>
      <c r="P36" s="5">
        <v>49095</v>
      </c>
      <c r="Q36" s="11">
        <f t="shared" si="2"/>
        <v>3849</v>
      </c>
      <c r="R36" s="6">
        <f t="shared" si="0"/>
        <v>12.755261106780981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202</v>
      </c>
      <c r="E37" s="5">
        <v>197</v>
      </c>
      <c r="F37" s="5">
        <v>246</v>
      </c>
      <c r="G37" s="5">
        <v>261</v>
      </c>
      <c r="H37" s="5">
        <v>775</v>
      </c>
      <c r="I37" s="5">
        <v>568</v>
      </c>
      <c r="J37" s="5">
        <v>385</v>
      </c>
      <c r="K37" s="5">
        <v>302</v>
      </c>
      <c r="L37" s="5">
        <v>215</v>
      </c>
      <c r="M37" s="5">
        <v>912</v>
      </c>
      <c r="N37" s="11">
        <f t="shared" si="5"/>
        <v>4063</v>
      </c>
      <c r="O37" s="5">
        <v>253663</v>
      </c>
      <c r="P37" s="5">
        <v>51849</v>
      </c>
      <c r="Q37" s="11">
        <f t="shared" si="2"/>
        <v>3151</v>
      </c>
      <c r="R37" s="6">
        <f t="shared" si="0"/>
        <v>16.454776261504286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2415</v>
      </c>
      <c r="E38" s="5">
        <f t="shared" ref="E38:M38" si="8">E39-E26-E27-E28-E29-E30-E31-E32-E33-E34-E35-E36-E37</f>
        <v>2020</v>
      </c>
      <c r="F38" s="5">
        <f t="shared" si="8"/>
        <v>2735</v>
      </c>
      <c r="G38" s="5">
        <f t="shared" si="8"/>
        <v>2517</v>
      </c>
      <c r="H38" s="5">
        <f t="shared" si="8"/>
        <v>5341</v>
      </c>
      <c r="I38" s="5">
        <f t="shared" si="8"/>
        <v>6212</v>
      </c>
      <c r="J38" s="5">
        <f t="shared" si="8"/>
        <v>3107</v>
      </c>
      <c r="K38" s="5">
        <f t="shared" si="8"/>
        <v>2064</v>
      </c>
      <c r="L38" s="5">
        <f t="shared" si="8"/>
        <v>1005</v>
      </c>
      <c r="M38" s="5">
        <f t="shared" si="8"/>
        <v>6149</v>
      </c>
      <c r="N38" s="11">
        <f t="shared" si="5"/>
        <v>33565</v>
      </c>
      <c r="O38" s="5">
        <f>O39-O26-O27-O28-O29-O30-O31-O32-O33-O34-O35-O36-O37</f>
        <v>855377</v>
      </c>
      <c r="P38" s="5">
        <f>P39-P26-P27-P28-P29-P30-P31-P32-P33-P34-P35-P36-P37</f>
        <v>357456</v>
      </c>
      <c r="Q38" s="11">
        <f t="shared" si="2"/>
        <v>27416</v>
      </c>
      <c r="R38" s="6">
        <f t="shared" si="0"/>
        <v>13.038225853516195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15199</v>
      </c>
      <c r="E39" s="5">
        <v>12672</v>
      </c>
      <c r="F39" s="5">
        <v>16676</v>
      </c>
      <c r="G39" s="5">
        <v>14706</v>
      </c>
      <c r="H39" s="5">
        <v>30635</v>
      </c>
      <c r="I39" s="5">
        <v>40526</v>
      </c>
      <c r="J39" s="5">
        <v>20412</v>
      </c>
      <c r="K39" s="5">
        <v>10713</v>
      </c>
      <c r="L39" s="5">
        <v>5763</v>
      </c>
      <c r="M39" s="5">
        <v>35964</v>
      </c>
      <c r="N39" s="11">
        <f t="shared" si="5"/>
        <v>203266</v>
      </c>
      <c r="O39" s="5">
        <v>4454416</v>
      </c>
      <c r="P39" s="5">
        <v>2108690</v>
      </c>
      <c r="Q39" s="11">
        <f t="shared" si="2"/>
        <v>167302</v>
      </c>
      <c r="R39" s="6">
        <f t="shared" si="0"/>
        <v>12.60409319673405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4190</v>
      </c>
      <c r="E40" s="5">
        <v>3389</v>
      </c>
      <c r="F40" s="5">
        <v>5542</v>
      </c>
      <c r="G40" s="5">
        <v>6161</v>
      </c>
      <c r="H40" s="5">
        <v>13740</v>
      </c>
      <c r="I40" s="5">
        <v>15078</v>
      </c>
      <c r="J40" s="5">
        <v>5522</v>
      </c>
      <c r="K40" s="5">
        <v>1915</v>
      </c>
      <c r="L40" s="5">
        <v>630</v>
      </c>
      <c r="M40" s="5">
        <v>8723</v>
      </c>
      <c r="N40" s="11">
        <f t="shared" si="5"/>
        <v>64890</v>
      </c>
      <c r="O40" s="5">
        <v>748870</v>
      </c>
      <c r="P40" s="5">
        <v>540193</v>
      </c>
      <c r="Q40" s="11">
        <f t="shared" si="2"/>
        <v>56167</v>
      </c>
      <c r="R40" s="6">
        <f t="shared" si="0"/>
        <v>9.6176224473445266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588</v>
      </c>
      <c r="E41" s="5">
        <v>585</v>
      </c>
      <c r="F41" s="5">
        <v>885</v>
      </c>
      <c r="G41" s="5">
        <v>841</v>
      </c>
      <c r="H41" s="5">
        <v>1909</v>
      </c>
      <c r="I41" s="5">
        <v>2316</v>
      </c>
      <c r="J41" s="5">
        <v>1148</v>
      </c>
      <c r="K41" s="5">
        <v>510</v>
      </c>
      <c r="L41" s="5">
        <v>196</v>
      </c>
      <c r="M41" s="5">
        <v>1367</v>
      </c>
      <c r="N41" s="11">
        <f t="shared" si="5"/>
        <v>10345</v>
      </c>
      <c r="O41" s="5">
        <v>193237</v>
      </c>
      <c r="P41" s="5">
        <v>105150</v>
      </c>
      <c r="Q41" s="11">
        <f t="shared" si="2"/>
        <v>8978</v>
      </c>
      <c r="R41" s="6">
        <f t="shared" si="0"/>
        <v>11.711962575183783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116</v>
      </c>
      <c r="E42" s="5">
        <f t="shared" ref="E42:M42" si="9">E43-E40-E41</f>
        <v>43</v>
      </c>
      <c r="F42" s="5">
        <f t="shared" si="9"/>
        <v>72</v>
      </c>
      <c r="G42" s="5">
        <f t="shared" si="9"/>
        <v>83</v>
      </c>
      <c r="H42" s="5">
        <f t="shared" si="9"/>
        <v>164</v>
      </c>
      <c r="I42" s="5">
        <f t="shared" si="9"/>
        <v>177</v>
      </c>
      <c r="J42" s="5">
        <f t="shared" si="9"/>
        <v>182</v>
      </c>
      <c r="K42" s="5">
        <f t="shared" si="9"/>
        <v>72</v>
      </c>
      <c r="L42" s="5">
        <f t="shared" si="9"/>
        <v>30</v>
      </c>
      <c r="M42" s="5">
        <f t="shared" si="9"/>
        <v>210</v>
      </c>
      <c r="N42" s="11">
        <f t="shared" si="5"/>
        <v>1149</v>
      </c>
      <c r="O42" s="5">
        <f>O43-O40-O41</f>
        <v>87180</v>
      </c>
      <c r="P42" s="5">
        <f>P43-P40-P41</f>
        <v>12946</v>
      </c>
      <c r="Q42" s="11">
        <f t="shared" si="2"/>
        <v>939</v>
      </c>
      <c r="R42" s="6">
        <f t="shared" si="0"/>
        <v>13.787007454739085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4894</v>
      </c>
      <c r="E43" s="5">
        <v>4017</v>
      </c>
      <c r="F43" s="5">
        <v>6499</v>
      </c>
      <c r="G43" s="5">
        <v>7085</v>
      </c>
      <c r="H43" s="5">
        <v>15813</v>
      </c>
      <c r="I43" s="5">
        <v>17571</v>
      </c>
      <c r="J43" s="5">
        <v>6852</v>
      </c>
      <c r="K43" s="5">
        <v>2497</v>
      </c>
      <c r="L43" s="5">
        <v>856</v>
      </c>
      <c r="M43" s="5">
        <v>10300</v>
      </c>
      <c r="N43" s="11">
        <f t="shared" si="5"/>
        <v>76384</v>
      </c>
      <c r="O43" s="5">
        <v>1029287</v>
      </c>
      <c r="P43" s="5">
        <v>658289</v>
      </c>
      <c r="Q43" s="11">
        <f t="shared" si="2"/>
        <v>66084</v>
      </c>
      <c r="R43" s="6">
        <f t="shared" si="0"/>
        <v>9.9613976151564678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93</v>
      </c>
      <c r="E44" s="8">
        <v>73</v>
      </c>
      <c r="F44" s="8">
        <v>110</v>
      </c>
      <c r="G44" s="8">
        <v>95</v>
      </c>
      <c r="H44" s="8">
        <v>245</v>
      </c>
      <c r="I44" s="8">
        <v>330</v>
      </c>
      <c r="J44" s="8">
        <v>354</v>
      </c>
      <c r="K44" s="8">
        <v>307</v>
      </c>
      <c r="L44" s="8">
        <v>186</v>
      </c>
      <c r="M44" s="8">
        <v>1287</v>
      </c>
      <c r="N44" s="11">
        <f t="shared" si="5"/>
        <v>3080</v>
      </c>
      <c r="O44" s="8">
        <v>492893</v>
      </c>
      <c r="P44" s="8">
        <v>41920</v>
      </c>
      <c r="Q44" s="11">
        <f t="shared" si="2"/>
        <v>1793</v>
      </c>
      <c r="R44" s="6">
        <f t="shared" si="0"/>
        <v>23.379810373675404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50</v>
      </c>
      <c r="E45" s="8">
        <f t="shared" ref="E45:M45" si="10">E46-E44</f>
        <v>115</v>
      </c>
      <c r="F45" s="8">
        <f t="shared" si="10"/>
        <v>129</v>
      </c>
      <c r="G45" s="8">
        <f t="shared" si="10"/>
        <v>177</v>
      </c>
      <c r="H45" s="8">
        <f t="shared" si="10"/>
        <v>530</v>
      </c>
      <c r="I45" s="8">
        <f t="shared" si="10"/>
        <v>516</v>
      </c>
      <c r="J45" s="8">
        <f t="shared" si="10"/>
        <v>404</v>
      </c>
      <c r="K45" s="8">
        <f t="shared" si="10"/>
        <v>206</v>
      </c>
      <c r="L45" s="8">
        <f t="shared" si="10"/>
        <v>190</v>
      </c>
      <c r="M45" s="8">
        <f t="shared" si="10"/>
        <v>1015</v>
      </c>
      <c r="N45" s="11">
        <f t="shared" si="5"/>
        <v>3332</v>
      </c>
      <c r="O45" s="8">
        <f>O46-O44</f>
        <v>492339</v>
      </c>
      <c r="P45" s="8">
        <f>P46-P44</f>
        <v>43885</v>
      </c>
      <c r="Q45" s="11">
        <f t="shared" si="2"/>
        <v>2317</v>
      </c>
      <c r="R45" s="6">
        <f t="shared" si="0"/>
        <v>18.940440224428141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143</v>
      </c>
      <c r="E46" s="8">
        <v>188</v>
      </c>
      <c r="F46" s="8">
        <v>239</v>
      </c>
      <c r="G46" s="8">
        <v>272</v>
      </c>
      <c r="H46" s="8">
        <v>775</v>
      </c>
      <c r="I46" s="8">
        <v>846</v>
      </c>
      <c r="J46" s="8">
        <v>758</v>
      </c>
      <c r="K46" s="8">
        <v>513</v>
      </c>
      <c r="L46" s="8">
        <v>376</v>
      </c>
      <c r="M46" s="8">
        <v>2302</v>
      </c>
      <c r="N46" s="11">
        <f t="shared" si="5"/>
        <v>6412</v>
      </c>
      <c r="O46" s="8">
        <v>985232</v>
      </c>
      <c r="P46" s="8">
        <v>85805</v>
      </c>
      <c r="Q46" s="11">
        <f t="shared" si="2"/>
        <v>4110</v>
      </c>
      <c r="R46" s="6">
        <f t="shared" si="0"/>
        <v>20.87712895377129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50</v>
      </c>
      <c r="E47" s="5">
        <v>140</v>
      </c>
      <c r="F47" s="5">
        <v>154</v>
      </c>
      <c r="G47" s="5">
        <v>111</v>
      </c>
      <c r="H47" s="5">
        <v>156</v>
      </c>
      <c r="I47" s="5">
        <v>119</v>
      </c>
      <c r="J47" s="5">
        <v>32</v>
      </c>
      <c r="K47" s="5">
        <v>23</v>
      </c>
      <c r="L47" s="5">
        <v>21</v>
      </c>
      <c r="M47" s="5">
        <v>147</v>
      </c>
      <c r="N47" s="11">
        <f t="shared" si="5"/>
        <v>953</v>
      </c>
      <c r="O47" s="5">
        <v>42299</v>
      </c>
      <c r="P47" s="5">
        <v>6779</v>
      </c>
      <c r="Q47" s="11">
        <f t="shared" si="2"/>
        <v>806</v>
      </c>
      <c r="R47" s="6">
        <f t="shared" si="0"/>
        <v>8.4106699751861047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175964</v>
      </c>
      <c r="E48" s="5">
        <f t="shared" ref="E48:M48" si="11">E47+E46+E43+E39+E25+E18</f>
        <v>491223</v>
      </c>
      <c r="F48" s="5">
        <f t="shared" si="11"/>
        <v>968637</v>
      </c>
      <c r="G48" s="5">
        <f t="shared" si="11"/>
        <v>648090</v>
      </c>
      <c r="H48" s="5">
        <f t="shared" si="11"/>
        <v>775205</v>
      </c>
      <c r="I48" s="5">
        <f t="shared" si="11"/>
        <v>498239</v>
      </c>
      <c r="J48" s="5">
        <f t="shared" si="11"/>
        <v>145360</v>
      </c>
      <c r="K48" s="5">
        <f t="shared" si="11"/>
        <v>81430</v>
      </c>
      <c r="L48" s="5">
        <f t="shared" si="11"/>
        <v>54453</v>
      </c>
      <c r="M48" s="5">
        <f t="shared" si="11"/>
        <v>547658</v>
      </c>
      <c r="N48" s="11">
        <f t="shared" si="5"/>
        <v>4386259</v>
      </c>
      <c r="O48" s="5">
        <f>O47+O46+O43+O39+O25+O18</f>
        <v>264995505</v>
      </c>
      <c r="P48" s="5">
        <f>P47+P46+P43+P39+P25+P18</f>
        <v>27401185</v>
      </c>
      <c r="Q48" s="11">
        <f t="shared" si="2"/>
        <v>3838601</v>
      </c>
      <c r="R48" s="6">
        <f t="shared" si="0"/>
        <v>7.1383259161345505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4.011710206807213</v>
      </c>
      <c r="E49" s="6">
        <f t="shared" ref="E49" si="13">E48/$N$48*100</f>
        <v>11.199133475702187</v>
      </c>
      <c r="F49" s="6">
        <f t="shared" ref="F49" si="14">F48/$N$48*100</f>
        <v>22.083442860989287</v>
      </c>
      <c r="G49" s="6">
        <f t="shared" ref="G49" si="15">G48/$N$48*100</f>
        <v>14.775461275770537</v>
      </c>
      <c r="H49" s="6">
        <f t="shared" ref="H49" si="16">H48/$N$48*100</f>
        <v>17.673488957218442</v>
      </c>
      <c r="I49" s="6">
        <f t="shared" ref="I49" si="17">I48/$N$48*100</f>
        <v>11.359087550461567</v>
      </c>
      <c r="J49" s="6">
        <f t="shared" ref="J49" si="18">J48/$N$48*100</f>
        <v>3.3139857906247667</v>
      </c>
      <c r="K49" s="6">
        <f t="shared" ref="K49" si="19">K48/$N$48*100</f>
        <v>1.8564795193352697</v>
      </c>
      <c r="L49" s="6">
        <f t="shared" ref="L49" si="20">L48/$N$48*100</f>
        <v>1.2414451586192243</v>
      </c>
      <c r="M49" s="6">
        <f t="shared" ref="M49" si="21">M48/$N$48*100</f>
        <v>12.485765204471509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2018-08-23T10:44:38Z</cp:lastPrinted>
  <dcterms:created xsi:type="dcterms:W3CDTF">2018-08-16T06:57:31Z</dcterms:created>
  <dcterms:modified xsi:type="dcterms:W3CDTF">2024-09-09T08:13:45Z</dcterms:modified>
</cp:coreProperties>
</file>