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企劃組\0.全組共用資料夾\8.統計資料(近三年)\01_統計報表\00_入出境資料\113年\11306\"/>
    </mc:Choice>
  </mc:AlternateContent>
  <xr:revisionPtr revIDLastSave="0" documentId="13_ncr:1_{298D2991-2BEA-4F08-B205-B13E49AF233F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51" i="2" l="1"/>
  <c r="P50" i="2"/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<sst xmlns="http://schemas.openxmlformats.org/spreadsheetml/2006/main" count="117" uniqueCount="72">
  <si>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</si>
  <si>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</si>
  <si>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</si>
  <si>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</si>
  <si>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</si>
  <si>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</si>
  <si>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</si>
  <si>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</si>
  <si>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</si>
  <si>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</si>
  <si>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</si>
  <si>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</si>
  <si>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</si>
  <si>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</si>
  <si>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</si>
  <si>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</si>
  <si>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</si>
  <si>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</si>
  <si>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</si>
  <si>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</si>
  <si>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</si>
  <si>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</si>
  <si>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</si>
  <si>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</si>
  <si>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</si>
  <si>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</si>
  <si>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</si>
  <si>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</si>
  <si>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</si>
  <si>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</si>
  <si>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</si>
  <si>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</si>
  <si>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</si>
  <si>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</si>
  <si>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</si>
  <si>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</si>
  <si>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</si>
  <si>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</si>
  <si>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</si>
  <si>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</si>
  <si>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</si>
  <si>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</si>
  <si>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</si>
  <si>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</si>
  <si>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</si>
  <si>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</si>
  <si>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</si>
  <si>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</si>
  <si>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</si>
  <si>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</si>
  <si>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</si>
  <si>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</si>
  <si>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</si>
  <si>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</si>
  <si>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</si>
  <si>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</si>
  <si>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</si>
  <si>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</si>
  <si>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</si>
  <si>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</si>
  <si>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</si>
  <si>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</si>
  <si>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</si>
  <si>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</si>
  <si>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</si>
  <si>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</si>
  <si>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</si>
  <si>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</si>
  <si>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</si>
  <si>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</si>
  <si>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113年6月來臺旅客人次～按停留夜數分
Table 1-8  Visitor Arrivals  by Length of Stay,
June,2024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</si>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</sst>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="85" zoomScaleNormal="85" workbookViewId="0">
      <pane ySplit="2" topLeftCell="A36" activePane="bottomLeft" state="frozen"/>
      <selection pane="bottomLeft" activeCell="P52" sqref="P52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hidden="1" customWidth="1"/>
    <col min="5" max="5" width="8.875" style="1" hidden="1" customWidth="1"/>
    <col min="6" max="7" width="9.375" style="1" hidden="1" customWidth="1"/>
    <col min="8" max="12" width="10.125" style="1" hidden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3572</v>
      </c>
      <c r="E3" s="4">
        <v>16433</v>
      </c>
      <c r="F3" s="4">
        <v>27107</v>
      </c>
      <c r="G3" s="4">
        <v>22256</v>
      </c>
      <c r="H3" s="4">
        <v>21136</v>
      </c>
      <c r="I3" s="4">
        <v>5705</v>
      </c>
      <c r="J3" s="4">
        <v>1131</v>
      </c>
      <c r="K3" s="4">
        <v>176</v>
      </c>
      <c r="L3" s="4">
        <v>143</v>
      </c>
      <c r="M3" s="4">
        <v>6207</v>
      </c>
      <c r="N3" s="11">
        <f>SUM(D3:M3)</f>
        <v>103866</v>
      </c>
      <c r="O3" s="4">
        <v>911987</v>
      </c>
      <c r="P3" s="4">
        <v>427827</v>
      </c>
      <c r="Q3" s="11">
        <f>SUM(D3:L3)</f>
        <v>97659</v>
      </c>
      <c r="R3" s="6">
        <f t="shared" ref="R3:R48" si="0">IF(P3&lt;&gt;0,P3/SUM(D3:L3),0)</f>
        <v>4.3808251159647345</v>
      </c>
      <c r="S3" s="13" t="s">
        <v>71</v>
      </c>
    </row>
    <row r="4" spans="1:19" x14ac:dyDescent="0.25">
      <c r="A4" s="16"/>
      <c r="B4" s="18" t="s">
        <v>2</v>
      </c>
      <c r="C4" s="18"/>
      <c r="D4" s="5">
        <v>904</v>
      </c>
      <c r="E4" s="5">
        <v>1720</v>
      </c>
      <c r="F4" s="5">
        <v>3022</v>
      </c>
      <c r="G4" s="5">
        <v>3368</v>
      </c>
      <c r="H4" s="5">
        <v>7321</v>
      </c>
      <c r="I4" s="5">
        <v>4464</v>
      </c>
      <c r="J4" s="5">
        <v>1435</v>
      </c>
      <c r="K4" s="5">
        <v>1045</v>
      </c>
      <c r="L4" s="5">
        <v>1075</v>
      </c>
      <c r="M4" s="5">
        <v>9920</v>
      </c>
      <c r="N4" s="11">
        <f t="shared" ref="N4:N14" si="1">SUM(D4:M4)</f>
        <v>34274</v>
      </c>
      <c r="O4" s="5">
        <v>1241516</v>
      </c>
      <c r="P4" s="5">
        <v>281371</v>
      </c>
      <c r="Q4" s="11">
        <f t="shared" ref="Q4:Q48" si="2">SUM(D4:L4)</f>
        <v>24354</v>
      </c>
      <c r="R4" s="6">
        <f t="shared" si="0"/>
        <v>11.553379321672004</v>
      </c>
      <c r="S4" s="13" t="s">
        <v>71</v>
      </c>
    </row>
    <row r="5" spans="1:19" x14ac:dyDescent="0.25">
      <c r="A5" s="16"/>
      <c r="B5" s="18" t="s">
        <v>3</v>
      </c>
      <c r="C5" s="18"/>
      <c r="D5" s="5">
        <v>7251</v>
      </c>
      <c r="E5" s="5">
        <v>24766</v>
      </c>
      <c r="F5" s="5">
        <v>23544</v>
      </c>
      <c r="G5" s="5">
        <v>8101</v>
      </c>
      <c r="H5" s="5">
        <v>6061</v>
      </c>
      <c r="I5" s="5">
        <v>2663</v>
      </c>
      <c r="J5" s="5">
        <v>1490</v>
      </c>
      <c r="K5" s="5">
        <v>1374</v>
      </c>
      <c r="L5" s="5">
        <v>1114</v>
      </c>
      <c r="M5" s="5">
        <v>4025</v>
      </c>
      <c r="N5" s="11">
        <f t="shared" si="1"/>
        <v>80389</v>
      </c>
      <c r="O5" s="5">
        <v>935929</v>
      </c>
      <c r="P5" s="5">
        <v>399416</v>
      </c>
      <c r="Q5" s="11">
        <f t="shared" si="2"/>
        <v>76364</v>
      </c>
      <c r="R5" s="6">
        <f t="shared" si="0"/>
        <v>5.2304227122727989</v>
      </c>
      <c r="S5" s="13" t="s">
        <v>71</v>
      </c>
    </row>
    <row r="6" spans="1:19" x14ac:dyDescent="0.25">
      <c r="A6" s="16"/>
      <c r="B6" s="18" t="s">
        <v>4</v>
      </c>
      <c r="C6" s="18"/>
      <c r="D6" s="5">
        <v>2263</v>
      </c>
      <c r="E6" s="5">
        <v>11034</v>
      </c>
      <c r="F6" s="5">
        <v>25064</v>
      </c>
      <c r="G6" s="5">
        <v>7552</v>
      </c>
      <c r="H6" s="5">
        <v>3584</v>
      </c>
      <c r="I6" s="5">
        <v>1093</v>
      </c>
      <c r="J6" s="5">
        <v>602</v>
      </c>
      <c r="K6" s="5">
        <v>531</v>
      </c>
      <c r="L6" s="5">
        <v>412</v>
      </c>
      <c r="M6" s="5">
        <v>1489</v>
      </c>
      <c r="N6" s="11">
        <f t="shared" si="1"/>
        <v>53624</v>
      </c>
      <c r="O6" s="5">
        <v>462680</v>
      </c>
      <c r="P6" s="5">
        <v>228518</v>
      </c>
      <c r="Q6" s="11">
        <f t="shared" si="2"/>
        <v>52135</v>
      </c>
      <c r="R6" s="6">
        <f t="shared" si="0"/>
        <v>4.383197468111633</v>
      </c>
      <c r="S6" s="13" t="s">
        <v>71</v>
      </c>
    </row>
    <row r="7" spans="1:19" x14ac:dyDescent="0.25">
      <c r="A7" s="16"/>
      <c r="B7" s="18" t="s">
        <v>5</v>
      </c>
      <c r="C7" s="18"/>
      <c r="D7" s="5">
        <v>185</v>
      </c>
      <c r="E7" s="5">
        <v>259</v>
      </c>
      <c r="F7" s="5">
        <v>411</v>
      </c>
      <c r="G7" s="5">
        <v>481</v>
      </c>
      <c r="H7" s="5">
        <v>906</v>
      </c>
      <c r="I7" s="5">
        <v>550</v>
      </c>
      <c r="J7" s="5">
        <v>266</v>
      </c>
      <c r="K7" s="5">
        <v>204</v>
      </c>
      <c r="L7" s="5">
        <v>151</v>
      </c>
      <c r="M7" s="5">
        <v>893</v>
      </c>
      <c r="N7" s="11">
        <f t="shared" si="1"/>
        <v>4306</v>
      </c>
      <c r="O7" s="5">
        <v>232275</v>
      </c>
      <c r="P7" s="5">
        <v>42570</v>
      </c>
      <c r="Q7" s="11">
        <f t="shared" si="2"/>
        <v>3413</v>
      </c>
      <c r="R7" s="6">
        <f t="shared" si="0"/>
        <v>12.472897743920305</v>
      </c>
      <c r="S7" s="13" t="s">
        <v>71</v>
      </c>
    </row>
    <row r="8" spans="1:19" x14ac:dyDescent="0.25">
      <c r="A8" s="16"/>
      <c r="B8" s="18" t="s">
        <v>6</v>
      </c>
      <c r="C8" s="18"/>
      <c r="D8" s="5">
        <v>64</v>
      </c>
      <c r="E8" s="5">
        <v>160</v>
      </c>
      <c r="F8" s="5">
        <v>314</v>
      </c>
      <c r="G8" s="5">
        <v>246</v>
      </c>
      <c r="H8" s="5">
        <v>515</v>
      </c>
      <c r="I8" s="5">
        <v>224</v>
      </c>
      <c r="J8" s="5">
        <v>131</v>
      </c>
      <c r="K8" s="5">
        <v>60</v>
      </c>
      <c r="L8" s="5">
        <v>34</v>
      </c>
      <c r="M8" s="5">
        <v>165</v>
      </c>
      <c r="N8" s="11">
        <f t="shared" si="1"/>
        <v>1913</v>
      </c>
      <c r="O8" s="5">
        <v>51881</v>
      </c>
      <c r="P8" s="5">
        <v>15709</v>
      </c>
      <c r="Q8" s="11">
        <f t="shared" si="2"/>
        <v>1748</v>
      </c>
      <c r="R8" s="6">
        <f t="shared" si="0"/>
        <v>8.9868421052631575</v>
      </c>
      <c r="S8" s="13" t="s">
        <v>71</v>
      </c>
    </row>
    <row r="9" spans="1:19" x14ac:dyDescent="0.25">
      <c r="A9" s="16"/>
      <c r="B9" s="19" t="s">
        <v>7</v>
      </c>
      <c r="C9" s="7" t="s">
        <v>8</v>
      </c>
      <c r="D9" s="5">
        <v>634</v>
      </c>
      <c r="E9" s="5">
        <v>1039</v>
      </c>
      <c r="F9" s="5">
        <v>2662</v>
      </c>
      <c r="G9" s="5">
        <v>4456</v>
      </c>
      <c r="H9" s="5">
        <v>12120</v>
      </c>
      <c r="I9" s="5">
        <v>4974</v>
      </c>
      <c r="J9" s="5">
        <v>1206</v>
      </c>
      <c r="K9" s="5">
        <v>783</v>
      </c>
      <c r="L9" s="5">
        <v>558</v>
      </c>
      <c r="M9" s="5">
        <v>4044</v>
      </c>
      <c r="N9" s="11">
        <f t="shared" si="1"/>
        <v>32476</v>
      </c>
      <c r="O9" s="5">
        <v>1039816</v>
      </c>
      <c r="P9" s="5">
        <v>252705</v>
      </c>
      <c r="Q9" s="11">
        <f t="shared" si="2"/>
        <v>28432</v>
      </c>
      <c r="R9" s="6">
        <f t="shared" si="0"/>
        <v>8.8880486775464274</v>
      </c>
      <c r="S9" s="13" t="s">
        <v>71</v>
      </c>
    </row>
    <row r="10" spans="1:19" x14ac:dyDescent="0.25">
      <c r="A10" s="16"/>
      <c r="B10" s="19"/>
      <c r="C10" s="7" t="s">
        <v>9</v>
      </c>
      <c r="D10" s="5">
        <v>769</v>
      </c>
      <c r="E10" s="5">
        <v>1469</v>
      </c>
      <c r="F10" s="5">
        <v>3173</v>
      </c>
      <c r="G10" s="5">
        <v>4983</v>
      </c>
      <c r="H10" s="5">
        <v>15664</v>
      </c>
      <c r="I10" s="5">
        <v>10085</v>
      </c>
      <c r="J10" s="5">
        <v>971</v>
      </c>
      <c r="K10" s="5">
        <v>207</v>
      </c>
      <c r="L10" s="5">
        <v>131</v>
      </c>
      <c r="M10" s="5">
        <v>534</v>
      </c>
      <c r="N10" s="11">
        <f t="shared" si="1"/>
        <v>37986</v>
      </c>
      <c r="O10" s="5">
        <v>311804</v>
      </c>
      <c r="P10" s="5">
        <v>264323</v>
      </c>
      <c r="Q10" s="11">
        <f t="shared" si="2"/>
        <v>37452</v>
      </c>
      <c r="R10" s="6">
        <f t="shared" si="0"/>
        <v>7.057647121649044</v>
      </c>
      <c r="S10" s="13" t="s">
        <v>71</v>
      </c>
    </row>
    <row r="11" spans="1:19" x14ac:dyDescent="0.25">
      <c r="A11" s="16"/>
      <c r="B11" s="19"/>
      <c r="C11" s="7" t="s">
        <v>10</v>
      </c>
      <c r="D11" s="5">
        <v>559</v>
      </c>
      <c r="E11" s="5">
        <v>379</v>
      </c>
      <c r="F11" s="5">
        <v>736</v>
      </c>
      <c r="G11" s="5">
        <v>1134</v>
      </c>
      <c r="H11" s="5">
        <v>2954</v>
      </c>
      <c r="I11" s="5">
        <v>2991</v>
      </c>
      <c r="J11" s="5">
        <v>725</v>
      </c>
      <c r="K11" s="5">
        <v>447</v>
      </c>
      <c r="L11" s="5">
        <v>287</v>
      </c>
      <c r="M11" s="5">
        <v>8374</v>
      </c>
      <c r="N11" s="11">
        <f t="shared" si="1"/>
        <v>18586</v>
      </c>
      <c r="O11" s="5">
        <v>10413293</v>
      </c>
      <c r="P11" s="5">
        <v>116195</v>
      </c>
      <c r="Q11" s="11">
        <f t="shared" si="2"/>
        <v>10212</v>
      </c>
      <c r="R11" s="6">
        <f t="shared" si="0"/>
        <v>11.378280454367411</v>
      </c>
      <c r="S11" s="13" t="s">
        <v>71</v>
      </c>
    </row>
    <row r="12" spans="1:19" x14ac:dyDescent="0.25">
      <c r="A12" s="16"/>
      <c r="B12" s="19"/>
      <c r="C12" s="7" t="s">
        <v>11</v>
      </c>
      <c r="D12" s="5">
        <v>1149</v>
      </c>
      <c r="E12" s="5">
        <v>2747</v>
      </c>
      <c r="F12" s="5">
        <v>6815</v>
      </c>
      <c r="G12" s="5">
        <v>6922</v>
      </c>
      <c r="H12" s="5">
        <v>6415</v>
      </c>
      <c r="I12" s="5">
        <v>4044</v>
      </c>
      <c r="J12" s="5">
        <v>415</v>
      </c>
      <c r="K12" s="5">
        <v>309</v>
      </c>
      <c r="L12" s="5">
        <v>294</v>
      </c>
      <c r="M12" s="5">
        <v>7693</v>
      </c>
      <c r="N12" s="11">
        <f t="shared" si="1"/>
        <v>36803</v>
      </c>
      <c r="O12" s="5">
        <v>6551223</v>
      </c>
      <c r="P12" s="5">
        <v>183540</v>
      </c>
      <c r="Q12" s="11">
        <f t="shared" si="2"/>
        <v>29110</v>
      </c>
      <c r="R12" s="6">
        <f t="shared" si="0"/>
        <v>6.3050498110614912</v>
      </c>
      <c r="S12" s="13" t="s">
        <v>71</v>
      </c>
    </row>
    <row r="13" spans="1:19" x14ac:dyDescent="0.25">
      <c r="A13" s="16"/>
      <c r="B13" s="19"/>
      <c r="C13" s="7" t="s">
        <v>12</v>
      </c>
      <c r="D13" s="5">
        <v>414</v>
      </c>
      <c r="E13" s="5">
        <v>2432</v>
      </c>
      <c r="F13" s="5">
        <v>5157</v>
      </c>
      <c r="G13" s="5">
        <v>3123</v>
      </c>
      <c r="H13" s="5">
        <v>2413</v>
      </c>
      <c r="I13" s="5">
        <v>7705</v>
      </c>
      <c r="J13" s="5">
        <v>366</v>
      </c>
      <c r="K13" s="5">
        <v>448</v>
      </c>
      <c r="L13" s="5">
        <v>337</v>
      </c>
      <c r="M13" s="5">
        <v>3311</v>
      </c>
      <c r="N13" s="11">
        <f t="shared" si="1"/>
        <v>25706</v>
      </c>
      <c r="O13" s="5">
        <v>2238294</v>
      </c>
      <c r="P13" s="5">
        <v>195750</v>
      </c>
      <c r="Q13" s="11">
        <f t="shared" si="2"/>
        <v>22395</v>
      </c>
      <c r="R13" s="6">
        <f t="shared" si="0"/>
        <v>8.7407903549899526</v>
      </c>
      <c r="S13" s="13" t="s">
        <v>71</v>
      </c>
    </row>
    <row r="14" spans="1:19" x14ac:dyDescent="0.25">
      <c r="A14" s="16"/>
      <c r="B14" s="19"/>
      <c r="C14" s="7" t="s">
        <v>13</v>
      </c>
      <c r="D14" s="5">
        <v>158</v>
      </c>
      <c r="E14" s="5">
        <v>352</v>
      </c>
      <c r="F14" s="5">
        <v>1634</v>
      </c>
      <c r="G14" s="5">
        <v>5926</v>
      </c>
      <c r="H14" s="5">
        <v>1999</v>
      </c>
      <c r="I14" s="5">
        <v>1682</v>
      </c>
      <c r="J14" s="5">
        <v>822</v>
      </c>
      <c r="K14" s="5">
        <v>1063</v>
      </c>
      <c r="L14" s="5">
        <v>1737</v>
      </c>
      <c r="M14" s="5">
        <v>14633</v>
      </c>
      <c r="N14" s="11">
        <f t="shared" si="1"/>
        <v>30006</v>
      </c>
      <c r="O14" s="5">
        <v>10083415</v>
      </c>
      <c r="P14" s="5">
        <v>267262</v>
      </c>
      <c r="Q14" s="11">
        <f t="shared" si="2"/>
        <v>15373</v>
      </c>
      <c r="R14" s="6">
        <f t="shared" si="0"/>
        <v>17.385155792623429</v>
      </c>
      <c r="S14" s="13" t="s">
        <v>71</v>
      </c>
    </row>
    <row r="15" spans="1:19" x14ac:dyDescent="0.25">
      <c r="A15" s="16"/>
      <c r="B15" s="19"/>
      <c r="C15" s="7" t="s">
        <v>14</v>
      </c>
      <c r="D15" s="5">
        <f>D16-D9-D10-D11-D12-D13-D14</f>
        <v>61</v>
      </c>
      <c r="E15" s="5">
        <f t="shared" ref="E15:M15" si="3">E16-E9-E10-E11-E12-E13-E14</f>
        <v>47</v>
      </c>
      <c r="F15" s="5">
        <f t="shared" si="3"/>
        <v>117</v>
      </c>
      <c r="G15" s="5">
        <f t="shared" si="3"/>
        <v>319</v>
      </c>
      <c r="H15" s="5">
        <f t="shared" si="3"/>
        <v>403</v>
      </c>
      <c r="I15" s="5">
        <f t="shared" si="3"/>
        <v>303</v>
      </c>
      <c r="J15" s="5">
        <f t="shared" si="3"/>
        <v>127</v>
      </c>
      <c r="K15" s="5">
        <f t="shared" si="3"/>
        <v>66</v>
      </c>
      <c r="L15" s="5">
        <f t="shared" si="3"/>
        <v>95</v>
      </c>
      <c r="M15" s="5">
        <f t="shared" si="3"/>
        <v>367</v>
      </c>
      <c r="N15" s="5">
        <f t="shared" ref="N15" si="4">N16-N9-N10-N11-N12-N13-N14</f>
        <v>1905</v>
      </c>
      <c r="O15" s="5">
        <f>O16-O9-O10-O11-O12-O13-O14</f>
        <v>146857</v>
      </c>
      <c r="P15" s="5">
        <f>P16-P9-P10-P11-P12-P13-P14</f>
        <v>21516</v>
      </c>
      <c r="Q15" s="11">
        <f t="shared" si="2"/>
        <v>1538</v>
      </c>
      <c r="R15" s="6">
        <f t="shared" si="0"/>
        <v>13.989596879063718</v>
      </c>
      <c r="S15" s="13" t="s">
        <v>71</v>
      </c>
    </row>
    <row r="16" spans="1:19" x14ac:dyDescent="0.25">
      <c r="A16" s="16"/>
      <c r="B16" s="19"/>
      <c r="C16" s="7" t="s">
        <v>15</v>
      </c>
      <c r="D16" s="5">
        <v>3744</v>
      </c>
      <c r="E16" s="5">
        <v>8465</v>
      </c>
      <c r="F16" s="5">
        <v>20294</v>
      </c>
      <c r="G16" s="5">
        <v>26863</v>
      </c>
      <c r="H16" s="5">
        <v>41968</v>
      </c>
      <c r="I16" s="5">
        <v>31784</v>
      </c>
      <c r="J16" s="5">
        <v>4632</v>
      </c>
      <c r="K16" s="5">
        <v>3323</v>
      </c>
      <c r="L16" s="5">
        <v>3439</v>
      </c>
      <c r="M16" s="5">
        <v>38956</v>
      </c>
      <c r="N16" s="11">
        <f t="shared" ref="N16:N48" si="5">SUM(D16:M16)</f>
        <v>183468</v>
      </c>
      <c r="O16" s="5">
        <v>30784702</v>
      </c>
      <c r="P16" s="5">
        <v>1301291</v>
      </c>
      <c r="Q16" s="11">
        <f t="shared" si="2"/>
        <v>144512</v>
      </c>
      <c r="R16" s="6">
        <f t="shared" si="0"/>
        <v>9.004726251107174</v>
      </c>
      <c r="S16" s="13" t="s">
        <v>71</v>
      </c>
    </row>
    <row r="17" spans="1:19" x14ac:dyDescent="0.25">
      <c r="A17" s="16"/>
      <c r="B17" s="18" t="s">
        <v>16</v>
      </c>
      <c r="C17" s="18"/>
      <c r="D17" s="5">
        <f>D18-D16-D3-D4-D5-D6-D7-D8</f>
        <v>387</v>
      </c>
      <c r="E17" s="5">
        <f t="shared" ref="E17:M17" si="6">E18-E16-E3-E4-E5-E6-E7-E8</f>
        <v>1130</v>
      </c>
      <c r="F17" s="5">
        <f t="shared" si="6"/>
        <v>1358</v>
      </c>
      <c r="G17" s="5">
        <f t="shared" si="6"/>
        <v>766</v>
      </c>
      <c r="H17" s="5">
        <f t="shared" si="6"/>
        <v>821</v>
      </c>
      <c r="I17" s="5">
        <f t="shared" si="6"/>
        <v>432</v>
      </c>
      <c r="J17" s="5">
        <f t="shared" si="6"/>
        <v>166</v>
      </c>
      <c r="K17" s="5">
        <f t="shared" si="6"/>
        <v>110</v>
      </c>
      <c r="L17" s="5">
        <f t="shared" si="6"/>
        <v>64</v>
      </c>
      <c r="M17" s="5">
        <f t="shared" si="6"/>
        <v>487</v>
      </c>
      <c r="N17" s="11">
        <f t="shared" si="5"/>
        <v>5721</v>
      </c>
      <c r="O17" s="5">
        <f>O18-O16-O3-O4-O5-O6-O7-O8</f>
        <v>163601</v>
      </c>
      <c r="P17" s="5">
        <f>P18-P16-P3-P4-P5-P6-P7-P8</f>
        <v>32517</v>
      </c>
      <c r="Q17" s="11">
        <f t="shared" si="2"/>
        <v>5234</v>
      </c>
      <c r="R17" s="6">
        <f t="shared" si="0"/>
        <v>6.2126480703095144</v>
      </c>
      <c r="S17" s="13" t="s">
        <v>71</v>
      </c>
    </row>
    <row r="18" spans="1:19" x14ac:dyDescent="0.25">
      <c r="A18" s="16"/>
      <c r="B18" s="18" t="s">
        <v>17</v>
      </c>
      <c r="C18" s="18"/>
      <c r="D18" s="5">
        <v>18370</v>
      </c>
      <c r="E18" s="5">
        <v>63967</v>
      </c>
      <c r="F18" s="5">
        <v>101114</v>
      </c>
      <c r="G18" s="5">
        <v>69633</v>
      </c>
      <c r="H18" s="5">
        <v>82312</v>
      </c>
      <c r="I18" s="5">
        <v>46915</v>
      </c>
      <c r="J18" s="5">
        <v>9853</v>
      </c>
      <c r="K18" s="5">
        <v>6823</v>
      </c>
      <c r="L18" s="5">
        <v>6432</v>
      </c>
      <c r="M18" s="5">
        <v>62142</v>
      </c>
      <c r="N18" s="11">
        <f t="shared" si="5"/>
        <v>467561</v>
      </c>
      <c r="O18" s="5">
        <v>34784571</v>
      </c>
      <c r="P18" s="5">
        <v>2729219</v>
      </c>
      <c r="Q18" s="11">
        <f t="shared" si="2"/>
        <v>405419</v>
      </c>
      <c r="R18" s="6">
        <f t="shared" si="0"/>
        <v>6.7318477920373736</v>
      </c>
      <c r="S18" s="13" t="s">
        <v>71</v>
      </c>
    </row>
    <row r="19" spans="1:19" x14ac:dyDescent="0.25">
      <c r="A19" s="19" t="s">
        <v>18</v>
      </c>
      <c r="B19" s="18" t="s">
        <v>19</v>
      </c>
      <c r="C19" s="18"/>
      <c r="D19" s="5">
        <v>512</v>
      </c>
      <c r="E19" s="5">
        <v>504</v>
      </c>
      <c r="F19" s="5">
        <v>755</v>
      </c>
      <c r="G19" s="5">
        <v>733</v>
      </c>
      <c r="H19" s="5">
        <v>1228</v>
      </c>
      <c r="I19" s="5">
        <v>994</v>
      </c>
      <c r="J19" s="5">
        <v>433</v>
      </c>
      <c r="K19" s="5">
        <v>273</v>
      </c>
      <c r="L19" s="5">
        <v>192</v>
      </c>
      <c r="M19" s="5">
        <v>980</v>
      </c>
      <c r="N19" s="11">
        <f t="shared" si="5"/>
        <v>6604</v>
      </c>
      <c r="O19" s="5">
        <v>192743</v>
      </c>
      <c r="P19" s="5">
        <v>59974</v>
      </c>
      <c r="Q19" s="11">
        <f t="shared" si="2"/>
        <v>5624</v>
      </c>
      <c r="R19" s="6">
        <f t="shared" si="0"/>
        <v>10.663940256045519</v>
      </c>
      <c r="S19" s="13" t="s">
        <v>71</v>
      </c>
    </row>
    <row r="20" spans="1:19" x14ac:dyDescent="0.25">
      <c r="A20" s="19"/>
      <c r="B20" s="18" t="s">
        <v>20</v>
      </c>
      <c r="C20" s="18"/>
      <c r="D20" s="5">
        <v>5069</v>
      </c>
      <c r="E20" s="5">
        <v>4302</v>
      </c>
      <c r="F20" s="5">
        <v>6324</v>
      </c>
      <c r="G20" s="5">
        <v>6057</v>
      </c>
      <c r="H20" s="5">
        <v>12137</v>
      </c>
      <c r="I20" s="5">
        <v>12682</v>
      </c>
      <c r="J20" s="5">
        <v>4788</v>
      </c>
      <c r="K20" s="5">
        <v>1702</v>
      </c>
      <c r="L20" s="5">
        <v>1265</v>
      </c>
      <c r="M20" s="5">
        <v>6900</v>
      </c>
      <c r="N20" s="11">
        <f t="shared" si="5"/>
        <v>61226</v>
      </c>
      <c r="O20" s="5">
        <v>1064417</v>
      </c>
      <c r="P20" s="5">
        <v>533524</v>
      </c>
      <c r="Q20" s="11">
        <f t="shared" si="2"/>
        <v>54326</v>
      </c>
      <c r="R20" s="6">
        <f t="shared" si="0"/>
        <v>9.8207856275080072</v>
      </c>
      <c r="S20" s="13" t="s">
        <v>71</v>
      </c>
    </row>
    <row r="21" spans="1:19" x14ac:dyDescent="0.25">
      <c r="A21" s="19"/>
      <c r="B21" s="18" t="s">
        <v>21</v>
      </c>
      <c r="C21" s="18"/>
      <c r="D21" s="5">
        <v>19</v>
      </c>
      <c r="E21" s="5">
        <v>30</v>
      </c>
      <c r="F21" s="5">
        <v>54</v>
      </c>
      <c r="G21" s="5">
        <v>37</v>
      </c>
      <c r="H21" s="5">
        <v>67</v>
      </c>
      <c r="I21" s="5">
        <v>44</v>
      </c>
      <c r="J21" s="5">
        <v>20</v>
      </c>
      <c r="K21" s="5">
        <v>22</v>
      </c>
      <c r="L21" s="5">
        <v>15</v>
      </c>
      <c r="M21" s="5">
        <v>67</v>
      </c>
      <c r="N21" s="11">
        <f t="shared" si="5"/>
        <v>375</v>
      </c>
      <c r="O21" s="5">
        <v>21607</v>
      </c>
      <c r="P21" s="5">
        <v>3839</v>
      </c>
      <c r="Q21" s="11">
        <f t="shared" si="2"/>
        <v>308</v>
      </c>
      <c r="R21" s="6">
        <f t="shared" si="0"/>
        <v>12.464285714285714</v>
      </c>
      <c r="S21" s="13" t="s">
        <v>71</v>
      </c>
    </row>
    <row r="22" spans="1:19" x14ac:dyDescent="0.25">
      <c r="A22" s="19"/>
      <c r="B22" s="18" t="s">
        <v>22</v>
      </c>
      <c r="C22" s="18"/>
      <c r="D22" s="5">
        <v>14</v>
      </c>
      <c r="E22" s="5">
        <v>36</v>
      </c>
      <c r="F22" s="5">
        <v>49</v>
      </c>
      <c r="G22" s="5">
        <v>29</v>
      </c>
      <c r="H22" s="5">
        <v>109</v>
      </c>
      <c r="I22" s="5">
        <v>66</v>
      </c>
      <c r="J22" s="5">
        <v>27</v>
      </c>
      <c r="K22" s="5">
        <v>15</v>
      </c>
      <c r="L22" s="5">
        <v>17</v>
      </c>
      <c r="M22" s="5">
        <v>83</v>
      </c>
      <c r="N22" s="11">
        <f t="shared" si="5"/>
        <v>445</v>
      </c>
      <c r="O22" s="5">
        <v>28296</v>
      </c>
      <c r="P22" s="5">
        <v>4279</v>
      </c>
      <c r="Q22" s="11">
        <f t="shared" si="2"/>
        <v>362</v>
      </c>
      <c r="R22" s="6">
        <f t="shared" si="0"/>
        <v>11.820441988950277</v>
      </c>
      <c r="S22" s="13" t="s">
        <v>71</v>
      </c>
    </row>
    <row r="23" spans="1:19" x14ac:dyDescent="0.25">
      <c r="A23" s="19"/>
      <c r="B23" s="18" t="s">
        <v>23</v>
      </c>
      <c r="C23" s="18"/>
      <c r="D23" s="5">
        <v>7</v>
      </c>
      <c r="E23" s="5">
        <v>0</v>
      </c>
      <c r="F23" s="5">
        <v>8</v>
      </c>
      <c r="G23" s="5">
        <v>7</v>
      </c>
      <c r="H23" s="5">
        <v>16</v>
      </c>
      <c r="I23" s="5">
        <v>14</v>
      </c>
      <c r="J23" s="5">
        <v>7</v>
      </c>
      <c r="K23" s="5">
        <v>3</v>
      </c>
      <c r="L23" s="5">
        <v>5</v>
      </c>
      <c r="M23" s="5">
        <v>4</v>
      </c>
      <c r="N23" s="11">
        <f t="shared" si="5"/>
        <v>71</v>
      </c>
      <c r="O23" s="5">
        <v>2042</v>
      </c>
      <c r="P23" s="5">
        <v>973</v>
      </c>
      <c r="Q23" s="11">
        <f t="shared" si="2"/>
        <v>67</v>
      </c>
      <c r="R23" s="6">
        <f t="shared" si="0"/>
        <v>14.522388059701493</v>
      </c>
      <c r="S23" s="13" t="s">
        <v>71</v>
      </c>
    </row>
    <row r="24" spans="1:19" x14ac:dyDescent="0.25">
      <c r="A24" s="19"/>
      <c r="B24" s="18" t="s">
        <v>24</v>
      </c>
      <c r="C24" s="18"/>
      <c r="D24" s="5">
        <f>D25-D19-D20-D21-D22-D23</f>
        <v>41</v>
      </c>
      <c r="E24" s="5">
        <f t="shared" ref="E24:M24" si="7">E25-E19-E20-E21-E22-E23</f>
        <v>50</v>
      </c>
      <c r="F24" s="5">
        <f t="shared" si="7"/>
        <v>64</v>
      </c>
      <c r="G24" s="5">
        <f t="shared" si="7"/>
        <v>93</v>
      </c>
      <c r="H24" s="5">
        <f t="shared" si="7"/>
        <v>153</v>
      </c>
      <c r="I24" s="5">
        <f t="shared" si="7"/>
        <v>136</v>
      </c>
      <c r="J24" s="5">
        <f t="shared" si="7"/>
        <v>93</v>
      </c>
      <c r="K24" s="5">
        <f t="shared" si="7"/>
        <v>90</v>
      </c>
      <c r="L24" s="5">
        <f t="shared" si="7"/>
        <v>84</v>
      </c>
      <c r="M24" s="5">
        <f t="shared" si="7"/>
        <v>492</v>
      </c>
      <c r="N24" s="11">
        <f t="shared" si="5"/>
        <v>1296</v>
      </c>
      <c r="O24" s="5">
        <f>O25-O19-O20-O21-O22-O23</f>
        <v>179122</v>
      </c>
      <c r="P24" s="5">
        <f>P25-P19-P20-P21-P22-P23</f>
        <v>15813</v>
      </c>
      <c r="Q24" s="11">
        <f t="shared" si="2"/>
        <v>804</v>
      </c>
      <c r="R24" s="6">
        <f t="shared" si="0"/>
        <v>19.667910447761194</v>
      </c>
      <c r="S24" s="13" t="s">
        <v>71</v>
      </c>
    </row>
    <row r="25" spans="1:19" x14ac:dyDescent="0.25">
      <c r="A25" s="19"/>
      <c r="B25" s="18" t="s">
        <v>25</v>
      </c>
      <c r="C25" s="18"/>
      <c r="D25" s="5">
        <v>5662</v>
      </c>
      <c r="E25" s="5">
        <v>4922</v>
      </c>
      <c r="F25" s="5">
        <v>7254</v>
      </c>
      <c r="G25" s="5">
        <v>6956</v>
      </c>
      <c r="H25" s="5">
        <v>13710</v>
      </c>
      <c r="I25" s="5">
        <v>13936</v>
      </c>
      <c r="J25" s="5">
        <v>5368</v>
      </c>
      <c r="K25" s="5">
        <v>2105</v>
      </c>
      <c r="L25" s="5">
        <v>1578</v>
      </c>
      <c r="M25" s="5">
        <v>8526</v>
      </c>
      <c r="N25" s="11">
        <f t="shared" si="5"/>
        <v>70017</v>
      </c>
      <c r="O25" s="5">
        <v>1488227</v>
      </c>
      <c r="P25" s="5">
        <v>618402</v>
      </c>
      <c r="Q25" s="11">
        <f t="shared" si="2"/>
        <v>61491</v>
      </c>
      <c r="R25" s="6">
        <f t="shared" si="0"/>
        <v>10.056788798360735</v>
      </c>
      <c r="S25" s="13" t="s">
        <v>71</v>
      </c>
    </row>
    <row r="26" spans="1:19" x14ac:dyDescent="0.25">
      <c r="A26" s="19" t="s">
        <v>26</v>
      </c>
      <c r="B26" s="18" t="s">
        <v>27</v>
      </c>
      <c r="C26" s="18"/>
      <c r="D26" s="5">
        <v>34</v>
      </c>
      <c r="E26" s="5">
        <v>28</v>
      </c>
      <c r="F26" s="5">
        <v>53</v>
      </c>
      <c r="G26" s="5">
        <v>41</v>
      </c>
      <c r="H26" s="5">
        <v>86</v>
      </c>
      <c r="I26" s="5">
        <v>95</v>
      </c>
      <c r="J26" s="5">
        <v>60</v>
      </c>
      <c r="K26" s="5">
        <v>52</v>
      </c>
      <c r="L26" s="5">
        <v>34</v>
      </c>
      <c r="M26" s="5">
        <v>104</v>
      </c>
      <c r="N26" s="11">
        <f t="shared" si="5"/>
        <v>587</v>
      </c>
      <c r="O26" s="5">
        <v>18948</v>
      </c>
      <c r="P26" s="5">
        <v>8202</v>
      </c>
      <c r="Q26" s="11">
        <f t="shared" si="2"/>
        <v>483</v>
      </c>
      <c r="R26" s="6">
        <f t="shared" si="0"/>
        <v>16.981366459627328</v>
      </c>
      <c r="S26" s="13" t="s">
        <v>71</v>
      </c>
    </row>
    <row r="27" spans="1:19" x14ac:dyDescent="0.25">
      <c r="A27" s="19"/>
      <c r="B27" s="18" t="s">
        <v>28</v>
      </c>
      <c r="C27" s="18"/>
      <c r="D27" s="5">
        <v>158</v>
      </c>
      <c r="E27" s="5">
        <v>275</v>
      </c>
      <c r="F27" s="5">
        <v>304</v>
      </c>
      <c r="G27" s="5">
        <v>202</v>
      </c>
      <c r="H27" s="5">
        <v>540</v>
      </c>
      <c r="I27" s="5">
        <v>667</v>
      </c>
      <c r="J27" s="5">
        <v>399</v>
      </c>
      <c r="K27" s="5">
        <v>322</v>
      </c>
      <c r="L27" s="5">
        <v>270</v>
      </c>
      <c r="M27" s="5">
        <v>685</v>
      </c>
      <c r="N27" s="11">
        <f t="shared" si="5"/>
        <v>3822</v>
      </c>
      <c r="O27" s="5">
        <v>159616</v>
      </c>
      <c r="P27" s="5">
        <v>56340</v>
      </c>
      <c r="Q27" s="11">
        <f t="shared" si="2"/>
        <v>3137</v>
      </c>
      <c r="R27" s="6">
        <f t="shared" si="0"/>
        <v>17.959834236531719</v>
      </c>
      <c r="S27" s="13" t="s">
        <v>71</v>
      </c>
    </row>
    <row r="28" spans="1:19" x14ac:dyDescent="0.25">
      <c r="A28" s="19"/>
      <c r="B28" s="18" t="s">
        <v>29</v>
      </c>
      <c r="C28" s="18"/>
      <c r="D28" s="5">
        <v>204</v>
      </c>
      <c r="E28" s="5">
        <v>304</v>
      </c>
      <c r="F28" s="5">
        <v>410</v>
      </c>
      <c r="G28" s="5">
        <v>377</v>
      </c>
      <c r="H28" s="5">
        <v>754</v>
      </c>
      <c r="I28" s="5">
        <v>802</v>
      </c>
      <c r="J28" s="5">
        <v>414</v>
      </c>
      <c r="K28" s="5">
        <v>230</v>
      </c>
      <c r="L28" s="5">
        <v>151</v>
      </c>
      <c r="M28" s="5">
        <v>467</v>
      </c>
      <c r="N28" s="11">
        <f t="shared" si="5"/>
        <v>4113</v>
      </c>
      <c r="O28" s="5">
        <v>105824</v>
      </c>
      <c r="P28" s="5">
        <v>47034</v>
      </c>
      <c r="Q28" s="11">
        <f t="shared" si="2"/>
        <v>3646</v>
      </c>
      <c r="R28" s="6">
        <f t="shared" si="0"/>
        <v>12.900164563905649</v>
      </c>
      <c r="S28" s="13" t="s">
        <v>71</v>
      </c>
    </row>
    <row r="29" spans="1:19" x14ac:dyDescent="0.25">
      <c r="A29" s="19"/>
      <c r="B29" s="18" t="s">
        <v>30</v>
      </c>
      <c r="C29" s="18"/>
      <c r="D29" s="5">
        <v>75</v>
      </c>
      <c r="E29" s="5">
        <v>135</v>
      </c>
      <c r="F29" s="5">
        <v>162</v>
      </c>
      <c r="G29" s="5">
        <v>125</v>
      </c>
      <c r="H29" s="5">
        <v>230</v>
      </c>
      <c r="I29" s="5">
        <v>185</v>
      </c>
      <c r="J29" s="5">
        <v>65</v>
      </c>
      <c r="K29" s="5">
        <v>50</v>
      </c>
      <c r="L29" s="5">
        <v>58</v>
      </c>
      <c r="M29" s="5">
        <v>203</v>
      </c>
      <c r="N29" s="11">
        <f t="shared" si="5"/>
        <v>1288</v>
      </c>
      <c r="O29" s="5">
        <v>43406</v>
      </c>
      <c r="P29" s="5">
        <v>12635</v>
      </c>
      <c r="Q29" s="11">
        <f t="shared" si="2"/>
        <v>1085</v>
      </c>
      <c r="R29" s="6">
        <f t="shared" si="0"/>
        <v>11.64516129032258</v>
      </c>
      <c r="S29" s="13" t="s">
        <v>71</v>
      </c>
    </row>
    <row r="30" spans="1:19" x14ac:dyDescent="0.25">
      <c r="A30" s="19"/>
      <c r="B30" s="18" t="s">
        <v>31</v>
      </c>
      <c r="C30" s="18"/>
      <c r="D30" s="5">
        <v>84</v>
      </c>
      <c r="E30" s="5">
        <v>105</v>
      </c>
      <c r="F30" s="5">
        <v>163</v>
      </c>
      <c r="G30" s="5">
        <v>144</v>
      </c>
      <c r="H30" s="5">
        <v>282</v>
      </c>
      <c r="I30" s="5">
        <v>326</v>
      </c>
      <c r="J30" s="5">
        <v>162</v>
      </c>
      <c r="K30" s="5">
        <v>98</v>
      </c>
      <c r="L30" s="5">
        <v>63</v>
      </c>
      <c r="M30" s="5">
        <v>211</v>
      </c>
      <c r="N30" s="11">
        <f t="shared" si="5"/>
        <v>1638</v>
      </c>
      <c r="O30" s="5">
        <v>34300</v>
      </c>
      <c r="P30" s="5">
        <v>18906</v>
      </c>
      <c r="Q30" s="11">
        <f t="shared" si="2"/>
        <v>1427</v>
      </c>
      <c r="R30" s="6">
        <f t="shared" si="0"/>
        <v>13.248773651016117</v>
      </c>
      <c r="S30" s="13" t="s">
        <v>71</v>
      </c>
    </row>
    <row r="31" spans="1:19" x14ac:dyDescent="0.25">
      <c r="A31" s="19"/>
      <c r="B31" s="18" t="s">
        <v>32</v>
      </c>
      <c r="C31" s="18"/>
      <c r="D31" s="5">
        <v>27</v>
      </c>
      <c r="E31" s="5">
        <v>73</v>
      </c>
      <c r="F31" s="5">
        <v>79</v>
      </c>
      <c r="G31" s="5">
        <v>72</v>
      </c>
      <c r="H31" s="5">
        <v>136</v>
      </c>
      <c r="I31" s="5">
        <v>124</v>
      </c>
      <c r="J31" s="5">
        <v>79</v>
      </c>
      <c r="K31" s="5">
        <v>27</v>
      </c>
      <c r="L31" s="5">
        <v>18</v>
      </c>
      <c r="M31" s="5">
        <v>49</v>
      </c>
      <c r="N31" s="11">
        <f t="shared" si="5"/>
        <v>684</v>
      </c>
      <c r="O31" s="5">
        <v>14651</v>
      </c>
      <c r="P31" s="5">
        <v>7026</v>
      </c>
      <c r="Q31" s="11">
        <f t="shared" si="2"/>
        <v>635</v>
      </c>
      <c r="R31" s="6">
        <f t="shared" si="0"/>
        <v>11.064566929133859</v>
      </c>
      <c r="S31" s="13" t="s">
        <v>71</v>
      </c>
    </row>
    <row r="32" spans="1:19" x14ac:dyDescent="0.25">
      <c r="A32" s="19"/>
      <c r="B32" s="18" t="s">
        <v>33</v>
      </c>
      <c r="C32" s="18"/>
      <c r="D32" s="5">
        <v>52</v>
      </c>
      <c r="E32" s="5">
        <v>65</v>
      </c>
      <c r="F32" s="5">
        <v>132</v>
      </c>
      <c r="G32" s="5">
        <v>83</v>
      </c>
      <c r="H32" s="5">
        <v>154</v>
      </c>
      <c r="I32" s="5">
        <v>173</v>
      </c>
      <c r="J32" s="5">
        <v>86</v>
      </c>
      <c r="K32" s="5">
        <v>57</v>
      </c>
      <c r="L32" s="5">
        <v>50</v>
      </c>
      <c r="M32" s="5">
        <v>155</v>
      </c>
      <c r="N32" s="11">
        <f t="shared" si="5"/>
        <v>1007</v>
      </c>
      <c r="O32" s="5">
        <v>32923</v>
      </c>
      <c r="P32" s="5">
        <v>11745</v>
      </c>
      <c r="Q32" s="11">
        <f t="shared" si="2"/>
        <v>852</v>
      </c>
      <c r="R32" s="6">
        <f t="shared" si="0"/>
        <v>13.785211267605634</v>
      </c>
      <c r="S32" s="13" t="s">
        <v>71</v>
      </c>
    </row>
    <row r="33" spans="1:19" x14ac:dyDescent="0.25">
      <c r="A33" s="19"/>
      <c r="B33" s="18" t="s">
        <v>34</v>
      </c>
      <c r="C33" s="18"/>
      <c r="D33" s="5">
        <v>351</v>
      </c>
      <c r="E33" s="5">
        <v>363</v>
      </c>
      <c r="F33" s="5">
        <v>489</v>
      </c>
      <c r="G33" s="5">
        <v>378</v>
      </c>
      <c r="H33" s="5">
        <v>931</v>
      </c>
      <c r="I33" s="5">
        <v>768</v>
      </c>
      <c r="J33" s="5">
        <v>418</v>
      </c>
      <c r="K33" s="5">
        <v>295</v>
      </c>
      <c r="L33" s="5">
        <v>253</v>
      </c>
      <c r="M33" s="5">
        <v>646</v>
      </c>
      <c r="N33" s="11">
        <f t="shared" si="5"/>
        <v>4892</v>
      </c>
      <c r="O33" s="5">
        <v>173199</v>
      </c>
      <c r="P33" s="5">
        <v>59001</v>
      </c>
      <c r="Q33" s="11">
        <f t="shared" si="2"/>
        <v>4246</v>
      </c>
      <c r="R33" s="6">
        <f t="shared" si="0"/>
        <v>13.895666509656147</v>
      </c>
      <c r="S33" s="13" t="s">
        <v>71</v>
      </c>
    </row>
    <row r="34" spans="1:19" x14ac:dyDescent="0.25">
      <c r="A34" s="19"/>
      <c r="B34" s="18" t="s">
        <v>35</v>
      </c>
      <c r="C34" s="18"/>
      <c r="D34" s="5">
        <v>44</v>
      </c>
      <c r="E34" s="5">
        <v>36</v>
      </c>
      <c r="F34" s="5">
        <v>56</v>
      </c>
      <c r="G34" s="5">
        <v>45</v>
      </c>
      <c r="H34" s="5">
        <v>76</v>
      </c>
      <c r="I34" s="5">
        <v>99</v>
      </c>
      <c r="J34" s="5">
        <v>53</v>
      </c>
      <c r="K34" s="5">
        <v>34</v>
      </c>
      <c r="L34" s="5">
        <v>22</v>
      </c>
      <c r="M34" s="5">
        <v>94</v>
      </c>
      <c r="N34" s="11">
        <f t="shared" si="5"/>
        <v>559</v>
      </c>
      <c r="O34" s="5">
        <v>12660</v>
      </c>
      <c r="P34" s="5">
        <v>6240</v>
      </c>
      <c r="Q34" s="11">
        <f t="shared" si="2"/>
        <v>465</v>
      </c>
      <c r="R34" s="6">
        <f t="shared" si="0"/>
        <v>13.419354838709678</v>
      </c>
      <c r="S34" s="13" t="s">
        <v>71</v>
      </c>
    </row>
    <row r="35" spans="1:19" x14ac:dyDescent="0.25">
      <c r="A35" s="19"/>
      <c r="B35" s="18" t="s">
        <v>36</v>
      </c>
      <c r="C35" s="18"/>
      <c r="D35" s="5">
        <v>21</v>
      </c>
      <c r="E35" s="5">
        <v>3</v>
      </c>
      <c r="F35" s="5">
        <v>9</v>
      </c>
      <c r="G35" s="5">
        <v>10</v>
      </c>
      <c r="H35" s="5">
        <v>25</v>
      </c>
      <c r="I35" s="5">
        <v>11</v>
      </c>
      <c r="J35" s="5">
        <v>4</v>
      </c>
      <c r="K35" s="5">
        <v>5</v>
      </c>
      <c r="L35" s="5">
        <v>4</v>
      </c>
      <c r="M35" s="5">
        <v>22</v>
      </c>
      <c r="N35" s="11">
        <f t="shared" si="5"/>
        <v>114</v>
      </c>
      <c r="O35" s="5">
        <v>2409</v>
      </c>
      <c r="P35" s="5">
        <v>968</v>
      </c>
      <c r="Q35" s="11">
        <f t="shared" si="2"/>
        <v>92</v>
      </c>
      <c r="R35" s="6">
        <f t="shared" si="0"/>
        <v>10.521739130434783</v>
      </c>
      <c r="S35" s="13" t="s">
        <v>71</v>
      </c>
    </row>
    <row r="36" spans="1:19" x14ac:dyDescent="0.25">
      <c r="A36" s="19"/>
      <c r="B36" s="18" t="s">
        <v>37</v>
      </c>
      <c r="C36" s="18"/>
      <c r="D36" s="5">
        <v>17</v>
      </c>
      <c r="E36" s="5">
        <v>28</v>
      </c>
      <c r="F36" s="5">
        <v>61</v>
      </c>
      <c r="G36" s="5">
        <v>49</v>
      </c>
      <c r="H36" s="5">
        <v>129</v>
      </c>
      <c r="I36" s="5">
        <v>116</v>
      </c>
      <c r="J36" s="5">
        <v>48</v>
      </c>
      <c r="K36" s="5">
        <v>28</v>
      </c>
      <c r="L36" s="5">
        <v>22</v>
      </c>
      <c r="M36" s="5">
        <v>38</v>
      </c>
      <c r="N36" s="11">
        <f t="shared" si="5"/>
        <v>536</v>
      </c>
      <c r="O36" s="5">
        <v>12478</v>
      </c>
      <c r="P36" s="5">
        <v>6391</v>
      </c>
      <c r="Q36" s="11">
        <f t="shared" si="2"/>
        <v>498</v>
      </c>
      <c r="R36" s="6">
        <f t="shared" si="0"/>
        <v>12.833333333333334</v>
      </c>
      <c r="S36" s="13" t="s">
        <v>71</v>
      </c>
    </row>
    <row r="37" spans="1:19" x14ac:dyDescent="0.25">
      <c r="A37" s="19"/>
      <c r="B37" s="18" t="s">
        <v>38</v>
      </c>
      <c r="C37" s="18"/>
      <c r="D37" s="5">
        <v>49</v>
      </c>
      <c r="E37" s="5">
        <v>60</v>
      </c>
      <c r="F37" s="5">
        <v>66</v>
      </c>
      <c r="G37" s="5">
        <v>77</v>
      </c>
      <c r="H37" s="5">
        <v>239</v>
      </c>
      <c r="I37" s="5">
        <v>95</v>
      </c>
      <c r="J37" s="5">
        <v>41</v>
      </c>
      <c r="K37" s="5">
        <v>56</v>
      </c>
      <c r="L37" s="5">
        <v>31</v>
      </c>
      <c r="M37" s="5">
        <v>195</v>
      </c>
      <c r="N37" s="11">
        <f t="shared" si="5"/>
        <v>909</v>
      </c>
      <c r="O37" s="5">
        <v>44535</v>
      </c>
      <c r="P37" s="5">
        <v>8908</v>
      </c>
      <c r="Q37" s="11">
        <f t="shared" si="2"/>
        <v>714</v>
      </c>
      <c r="R37" s="6">
        <f t="shared" si="0"/>
        <v>12.476190476190476</v>
      </c>
      <c r="S37" s="13" t="s">
        <v>71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350</v>
      </c>
      <c r="E38" s="5">
        <f t="shared" ref="E38:M38" si="8">E39-E26-E27-E28-E29-E30-E31-E32-E33-E34-E35-E36-E37</f>
        <v>281</v>
      </c>
      <c r="F38" s="5">
        <f t="shared" si="8"/>
        <v>369</v>
      </c>
      <c r="G38" s="5">
        <f t="shared" si="8"/>
        <v>389</v>
      </c>
      <c r="H38" s="5">
        <f t="shared" si="8"/>
        <v>843</v>
      </c>
      <c r="I38" s="5">
        <f t="shared" si="8"/>
        <v>723</v>
      </c>
      <c r="J38" s="5">
        <f t="shared" si="8"/>
        <v>331</v>
      </c>
      <c r="K38" s="5">
        <f t="shared" si="8"/>
        <v>291</v>
      </c>
      <c r="L38" s="5">
        <f t="shared" si="8"/>
        <v>224</v>
      </c>
      <c r="M38" s="5">
        <f t="shared" si="8"/>
        <v>904</v>
      </c>
      <c r="N38" s="11">
        <f t="shared" si="5"/>
        <v>4705</v>
      </c>
      <c r="O38" s="5">
        <f>O39-O26-O27-O28-O29-O30-O31-O32-O33-O34-O35-O36-O37</f>
        <v>176130</v>
      </c>
      <c r="P38" s="5">
        <f>P39-P26-P27-P28-P29-P30-P31-P32-P33-P34-P35-P36-P37</f>
        <v>52703</v>
      </c>
      <c r="Q38" s="11">
        <f t="shared" si="2"/>
        <v>3801</v>
      </c>
      <c r="R38" s="6">
        <f t="shared" si="0"/>
        <v>13.865561694290976</v>
      </c>
      <c r="S38" s="13" t="s">
        <v>71</v>
      </c>
    </row>
    <row r="39" spans="1:19" x14ac:dyDescent="0.25">
      <c r="A39" s="19"/>
      <c r="B39" s="18" t="s">
        <v>40</v>
      </c>
      <c r="C39" s="18"/>
      <c r="D39" s="5">
        <v>1466</v>
      </c>
      <c r="E39" s="5">
        <v>1756</v>
      </c>
      <c r="F39" s="5">
        <v>2353</v>
      </c>
      <c r="G39" s="5">
        <v>1992</v>
      </c>
      <c r="H39" s="5">
        <v>4425</v>
      </c>
      <c r="I39" s="5">
        <v>4184</v>
      </c>
      <c r="J39" s="5">
        <v>2160</v>
      </c>
      <c r="K39" s="5">
        <v>1545</v>
      </c>
      <c r="L39" s="5">
        <v>1200</v>
      </c>
      <c r="M39" s="5">
        <v>3773</v>
      </c>
      <c r="N39" s="11">
        <f t="shared" si="5"/>
        <v>24854</v>
      </c>
      <c r="O39" s="5">
        <v>831079</v>
      </c>
      <c r="P39" s="5">
        <v>296099</v>
      </c>
      <c r="Q39" s="11">
        <f t="shared" si="2"/>
        <v>21081</v>
      </c>
      <c r="R39" s="6">
        <f t="shared" si="0"/>
        <v>14.045775817086476</v>
      </c>
      <c r="S39" s="13" t="s">
        <v>71</v>
      </c>
    </row>
    <row r="40" spans="1:19" x14ac:dyDescent="0.25">
      <c r="A40" s="19" t="s">
        <v>41</v>
      </c>
      <c r="B40" s="18" t="s">
        <v>42</v>
      </c>
      <c r="C40" s="18"/>
      <c r="D40" s="5">
        <v>458</v>
      </c>
      <c r="E40" s="5">
        <v>448</v>
      </c>
      <c r="F40" s="5">
        <v>655</v>
      </c>
      <c r="G40" s="5">
        <v>766</v>
      </c>
      <c r="H40" s="5">
        <v>1580</v>
      </c>
      <c r="I40" s="5">
        <v>1211</v>
      </c>
      <c r="J40" s="5">
        <v>365</v>
      </c>
      <c r="K40" s="5">
        <v>166</v>
      </c>
      <c r="L40" s="5">
        <v>129</v>
      </c>
      <c r="M40" s="5">
        <v>1257</v>
      </c>
      <c r="N40" s="11">
        <f t="shared" si="5"/>
        <v>7035</v>
      </c>
      <c r="O40" s="5">
        <v>86093</v>
      </c>
      <c r="P40" s="5">
        <v>53605</v>
      </c>
      <c r="Q40" s="11">
        <f t="shared" si="2"/>
        <v>5778</v>
      </c>
      <c r="R40" s="6">
        <f t="shared" si="0"/>
        <v>9.277431637244721</v>
      </c>
      <c r="S40" s="13" t="s">
        <v>71</v>
      </c>
    </row>
    <row r="41" spans="1:19" x14ac:dyDescent="0.25">
      <c r="A41" s="19"/>
      <c r="B41" s="18" t="s">
        <v>43</v>
      </c>
      <c r="C41" s="18"/>
      <c r="D41" s="5">
        <v>67</v>
      </c>
      <c r="E41" s="5">
        <v>75</v>
      </c>
      <c r="F41" s="5">
        <v>104</v>
      </c>
      <c r="G41" s="5">
        <v>119</v>
      </c>
      <c r="H41" s="5">
        <v>238</v>
      </c>
      <c r="I41" s="5">
        <v>186</v>
      </c>
      <c r="J41" s="5">
        <v>58</v>
      </c>
      <c r="K41" s="5">
        <v>33</v>
      </c>
      <c r="L41" s="5">
        <v>41</v>
      </c>
      <c r="M41" s="5">
        <v>203</v>
      </c>
      <c r="N41" s="11">
        <f t="shared" si="5"/>
        <v>1124</v>
      </c>
      <c r="O41" s="5">
        <v>26239</v>
      </c>
      <c r="P41" s="5">
        <v>10029</v>
      </c>
      <c r="Q41" s="11">
        <f t="shared" si="2"/>
        <v>921</v>
      </c>
      <c r="R41" s="6">
        <f t="shared" si="0"/>
        <v>10.889250814332248</v>
      </c>
      <c r="S41" s="13" t="s">
        <v>71</v>
      </c>
    </row>
    <row r="42" spans="1:19" x14ac:dyDescent="0.25">
      <c r="A42" s="19"/>
      <c r="B42" s="18" t="s">
        <v>44</v>
      </c>
      <c r="C42" s="18"/>
      <c r="D42" s="5">
        <f>D43-D40-D41</f>
        <v>8</v>
      </c>
      <c r="E42" s="5">
        <f t="shared" ref="E42:M42" si="9">E43-E40-E41</f>
        <v>13</v>
      </c>
      <c r="F42" s="5">
        <f t="shared" si="9"/>
        <v>7</v>
      </c>
      <c r="G42" s="5">
        <f t="shared" si="9"/>
        <v>7</v>
      </c>
      <c r="H42" s="5">
        <f t="shared" si="9"/>
        <v>41</v>
      </c>
      <c r="I42" s="5">
        <f t="shared" si="9"/>
        <v>56</v>
      </c>
      <c r="J42" s="5">
        <f t="shared" si="9"/>
        <v>28</v>
      </c>
      <c r="K42" s="5">
        <f t="shared" si="9"/>
        <v>14</v>
      </c>
      <c r="L42" s="5">
        <f t="shared" si="9"/>
        <v>7</v>
      </c>
      <c r="M42" s="5">
        <f t="shared" si="9"/>
        <v>49</v>
      </c>
      <c r="N42" s="11">
        <f t="shared" si="5"/>
        <v>230</v>
      </c>
      <c r="O42" s="5">
        <f>O43-O40-O41</f>
        <v>13938</v>
      </c>
      <c r="P42" s="5">
        <f>P43-P40-P41</f>
        <v>2691</v>
      </c>
      <c r="Q42" s="11">
        <f t="shared" si="2"/>
        <v>181</v>
      </c>
      <c r="R42" s="6">
        <f t="shared" si="0"/>
        <v>14.867403314917127</v>
      </c>
      <c r="S42" s="13" t="s">
        <v>71</v>
      </c>
    </row>
    <row r="43" spans="1:19" x14ac:dyDescent="0.25">
      <c r="A43" s="19"/>
      <c r="B43" s="18" t="s">
        <v>45</v>
      </c>
      <c r="C43" s="18"/>
      <c r="D43" s="5">
        <v>533</v>
      </c>
      <c r="E43" s="5">
        <v>536</v>
      </c>
      <c r="F43" s="5">
        <v>766</v>
      </c>
      <c r="G43" s="5">
        <v>892</v>
      </c>
      <c r="H43" s="5">
        <v>1859</v>
      </c>
      <c r="I43" s="5">
        <v>1453</v>
      </c>
      <c r="J43" s="5">
        <v>451</v>
      </c>
      <c r="K43" s="5">
        <v>213</v>
      </c>
      <c r="L43" s="5">
        <v>177</v>
      </c>
      <c r="M43" s="5">
        <v>1509</v>
      </c>
      <c r="N43" s="11">
        <f t="shared" si="5"/>
        <v>8389</v>
      </c>
      <c r="O43" s="5">
        <v>126270</v>
      </c>
      <c r="P43" s="5">
        <v>66325</v>
      </c>
      <c r="Q43" s="11">
        <f t="shared" si="2"/>
        <v>6880</v>
      </c>
      <c r="R43" s="6">
        <f t="shared" si="0"/>
        <v>9.6402616279069768</v>
      </c>
      <c r="S43" s="13" t="s">
        <v>71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11</v>
      </c>
      <c r="E44" s="8">
        <v>15</v>
      </c>
      <c r="F44" s="8">
        <v>9</v>
      </c>
      <c r="G44" s="8">
        <v>20</v>
      </c>
      <c r="H44" s="8">
        <v>63</v>
      </c>
      <c r="I44" s="8">
        <v>30</v>
      </c>
      <c r="J44" s="8">
        <v>34</v>
      </c>
      <c r="K44" s="8">
        <v>38</v>
      </c>
      <c r="L44" s="8">
        <v>49</v>
      </c>
      <c r="M44" s="8">
        <v>216</v>
      </c>
      <c r="N44" s="11">
        <f t="shared" si="5"/>
        <v>485</v>
      </c>
      <c r="O44" s="8">
        <v>61018</v>
      </c>
      <c r="P44" s="8">
        <v>7076</v>
      </c>
      <c r="Q44" s="11">
        <f t="shared" si="2"/>
        <v>269</v>
      </c>
      <c r="R44" s="6">
        <f t="shared" si="0"/>
        <v>26.304832713754646</v>
      </c>
      <c r="S44" s="13" t="s">
        <v>71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11</v>
      </c>
      <c r="E45" s="8">
        <f t="shared" ref="E45:M45" si="10">E46-E44</f>
        <v>41</v>
      </c>
      <c r="F45" s="8">
        <f t="shared" si="10"/>
        <v>33</v>
      </c>
      <c r="G45" s="8">
        <f t="shared" si="10"/>
        <v>32</v>
      </c>
      <c r="H45" s="8">
        <f t="shared" si="10"/>
        <v>75</v>
      </c>
      <c r="I45" s="8">
        <f t="shared" si="10"/>
        <v>86</v>
      </c>
      <c r="J45" s="8">
        <f t="shared" si="10"/>
        <v>59</v>
      </c>
      <c r="K45" s="8">
        <f t="shared" si="10"/>
        <v>31</v>
      </c>
      <c r="L45" s="8">
        <f t="shared" si="10"/>
        <v>23</v>
      </c>
      <c r="M45" s="8">
        <f t="shared" si="10"/>
        <v>176</v>
      </c>
      <c r="N45" s="11">
        <f t="shared" si="5"/>
        <v>567</v>
      </c>
      <c r="O45" s="8">
        <f>O46-O44</f>
        <v>87205</v>
      </c>
      <c r="P45" s="8">
        <f>P46-P44</f>
        <v>6468</v>
      </c>
      <c r="Q45" s="11">
        <f t="shared" si="2"/>
        <v>391</v>
      </c>
      <c r="R45" s="6">
        <f t="shared" si="0"/>
        <v>16.542199488491047</v>
      </c>
      <c r="S45" s="13" t="s">
        <v>71</v>
      </c>
    </row>
    <row r="46" spans="1:19" s="9" customFormat="1" ht="22.5" customHeight="1" x14ac:dyDescent="0.25">
      <c r="A46" s="19"/>
      <c r="B46" s="21" t="s">
        <v>49</v>
      </c>
      <c r="C46" s="21"/>
      <c r="D46" s="8">
        <v>22</v>
      </c>
      <c r="E46" s="8">
        <v>56</v>
      </c>
      <c r="F46" s="8">
        <v>42</v>
      </c>
      <c r="G46" s="8">
        <v>52</v>
      </c>
      <c r="H46" s="8">
        <v>138</v>
      </c>
      <c r="I46" s="8">
        <v>116</v>
      </c>
      <c r="J46" s="8">
        <v>93</v>
      </c>
      <c r="K46" s="8">
        <v>69</v>
      </c>
      <c r="L46" s="8">
        <v>72</v>
      </c>
      <c r="M46" s="8">
        <v>392</v>
      </c>
      <c r="N46" s="11">
        <f t="shared" si="5"/>
        <v>1052</v>
      </c>
      <c r="O46" s="8">
        <v>148223</v>
      </c>
      <c r="P46" s="8">
        <v>13544</v>
      </c>
      <c r="Q46" s="11">
        <f t="shared" si="2"/>
        <v>660</v>
      </c>
      <c r="R46" s="6">
        <f t="shared" si="0"/>
        <v>20.52121212121212</v>
      </c>
      <c r="S46" s="13" t="s">
        <v>71</v>
      </c>
    </row>
    <row r="47" spans="1:19" x14ac:dyDescent="0.25">
      <c r="A47" s="7"/>
      <c r="B47" s="18" t="s">
        <v>50</v>
      </c>
      <c r="C47" s="18"/>
      <c r="D47" s="5">
        <v>7</v>
      </c>
      <c r="E47" s="5">
        <v>30</v>
      </c>
      <c r="F47" s="5">
        <v>28</v>
      </c>
      <c r="G47" s="5">
        <v>14</v>
      </c>
      <c r="H47" s="5">
        <v>15</v>
      </c>
      <c r="I47" s="5">
        <v>16</v>
      </c>
      <c r="J47" s="5">
        <v>4</v>
      </c>
      <c r="K47" s="5">
        <v>4</v>
      </c>
      <c r="L47" s="5">
        <v>1</v>
      </c>
      <c r="M47" s="5">
        <v>26</v>
      </c>
      <c r="N47" s="11">
        <f t="shared" si="5"/>
        <v>145</v>
      </c>
      <c r="O47" s="5">
        <v>10003</v>
      </c>
      <c r="P47" s="5">
        <v>881</v>
      </c>
      <c r="Q47" s="11">
        <f t="shared" si="2"/>
        <v>119</v>
      </c>
      <c r="R47" s="6">
        <f t="shared" si="0"/>
        <v>7.4033613445378155</v>
      </c>
      <c r="S47" s="13" t="s">
        <v>71</v>
      </c>
    </row>
    <row r="48" spans="1:19" x14ac:dyDescent="0.25">
      <c r="A48" s="7"/>
      <c r="B48" s="18" t="s">
        <v>51</v>
      </c>
      <c r="C48" s="18"/>
      <c r="D48" s="5">
        <f>D47+D46+D43+D39+D25+D18</f>
        <v>26060</v>
      </c>
      <c r="E48" s="5">
        <f t="shared" ref="E48:M48" si="11">E47+E46+E43+E39+E25+E18</f>
        <v>71267</v>
      </c>
      <c r="F48" s="5">
        <f t="shared" si="11"/>
        <v>111557</v>
      </c>
      <c r="G48" s="5">
        <f t="shared" si="11"/>
        <v>79539</v>
      </c>
      <c r="H48" s="5">
        <f t="shared" si="11"/>
        <v>102459</v>
      </c>
      <c r="I48" s="5">
        <f t="shared" si="11"/>
        <v>66620</v>
      </c>
      <c r="J48" s="5">
        <f t="shared" si="11"/>
        <v>17929</v>
      </c>
      <c r="K48" s="5">
        <f t="shared" si="11"/>
        <v>10759</v>
      </c>
      <c r="L48" s="5">
        <f t="shared" si="11"/>
        <v>9460</v>
      </c>
      <c r="M48" s="5">
        <f t="shared" si="11"/>
        <v>76368</v>
      </c>
      <c r="N48" s="11">
        <f t="shared" si="5"/>
        <v>572018</v>
      </c>
      <c r="O48" s="5">
        <f>O47+O46+O43+O39+O25+O18</f>
        <v>37388373</v>
      </c>
      <c r="P48" s="5">
        <f>P47+P46+P43+P39+P25+P18</f>
        <v>3724470</v>
      </c>
      <c r="Q48" s="11">
        <f t="shared" si="2"/>
        <v>495650</v>
      </c>
      <c r="R48" s="6">
        <f t="shared" si="0"/>
        <v>7.514314536467265</v>
      </c>
      <c r="S48" s="13" t="s">
        <v>71</v>
      </c>
    </row>
    <row r="49" spans="2:17" x14ac:dyDescent="0.25">
      <c r="B49" s="18" t="s">
        <v>62</v>
      </c>
      <c r="C49" s="18"/>
      <c r="D49" s="6">
        <f t="shared" ref="D49:N49" si="12">D48/$N$48*100</f>
        <v>4.5558006915866285</v>
      </c>
      <c r="E49" s="6">
        <f t="shared" ref="E49" si="13">E48/$N$48*100</f>
        <v>12.458873671807529</v>
      </c>
      <c r="F49" s="6">
        <f t="shared" ref="F49" si="14">F48/$N$48*100</f>
        <v>19.502358317395608</v>
      </c>
      <c r="G49" s="6">
        <f t="shared" ref="G49" si="15">G48/$N$48*100</f>
        <v>13.904982011055598</v>
      </c>
      <c r="H49" s="6">
        <f t="shared" ref="H49" si="16">H48/$N$48*100</f>
        <v>17.911848927830942</v>
      </c>
      <c r="I49" s="6">
        <f t="shared" ref="I49" si="17">I48/$N$48*100</f>
        <v>11.646486649021535</v>
      </c>
      <c r="J49" s="6">
        <f t="shared" ref="J49" si="18">J48/$N$48*100</f>
        <v>3.1343419263030183</v>
      </c>
      <c r="K49" s="6">
        <f t="shared" ref="K49" si="19">K48/$N$48*100</f>
        <v>1.8808848672594221</v>
      </c>
      <c r="L49" s="6">
        <f t="shared" ref="L49" si="20">L48/$N$48*100</f>
        <v>1.6537941113741177</v>
      </c>
      <c r="M49" s="6">
        <f t="shared" ref="M49" si="21">M48/$N$48*100</f>
        <v>13.350628826365604</v>
      </c>
      <c r="N49" s="6">
        <f t="shared" si="12"/>
        <v>100</v>
      </c>
      <c r="O49" s="6"/>
      <c r="P49" s="6"/>
      <c r="Q49" s="6"/>
    </row>
    <row r="50" spans="2:17" x14ac:dyDescent="0.25">
      <c r="P50" s="22">
        <f>O48-P48</f>
        <v>33663903</v>
      </c>
    </row>
    <row r="51" spans="2:17" x14ac:dyDescent="0.25">
      <c r="B51" s="12" t="s">
        <v>64</v>
      </c>
      <c r="P51" s="1">
        <f>P50/M48</f>
        <v>440.81163576367067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2024-08-23T07:13:12Z</dcterms:modified>
</cp:coreProperties>
</file>