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<sst xmlns="http://schemas.openxmlformats.org/spreadsheetml/2006/main" count="118" uniqueCount="73">
  <si>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</si>
  <si>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</si>
  <si>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</si>
  <si>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</si>
  <si>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</si>
  <si>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</si>
  <si>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</si>
  <si>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</si>
  <si>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</si>
  <si>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</si>
  <si>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</si>
  <si>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</si>
  <si>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</si>
  <si>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</si>
  <si>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</si>
  <si>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</si>
  <si>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</si>
  <si>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</si>
  <si>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</si>
  <si>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</si>
  <si>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</si>
  <si>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</si>
  <si>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</si>
  <si>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</si>
  <si>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</si>
  <si>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</si>
  <si>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</si>
  <si>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</si>
  <si>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</si>
  <si>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</si>
  <si>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</si>
  <si>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</si>
  <si>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</si>
  <si>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</si>
  <si>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</si>
  <si>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</si>
  <si>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</si>
  <si>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</si>
  <si>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</si>
  <si>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</si>
  <si>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</si>
  <si>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</si>
  <si>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</si>
  <si>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</si>
  <si>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</si>
  <si>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</si>
  <si>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</si>
  <si>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</si>
  <si>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</si>
  <si>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</si>
  <si>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</si>
  <si>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</si>
  <si>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</si>
  <si>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</si>
  <si>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</si>
  <si>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</si>
  <si>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</si>
  <si>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</si>
  <si>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</si>
  <si>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</si>
  <si>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</si>
  <si>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</si>
  <si>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</si>
  <si>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</si>
  <si>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</si>
  <si>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</si>
  <si>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</si>
  <si>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</si>
  <si>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</si>
  <si>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</si>
  <si>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</si>
  <si>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113年1至6月來臺旅客人次～按停留夜數分
Table 1-8  Visitor Arrivals  by Length of Stay,
January-June,2024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</si>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</sst>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20644.0</v>
      </c>
      <c r="E3" s="4" t="n">
        <v>80045.0</v>
      </c>
      <c r="F3" s="4" t="n">
        <v>150868.0</v>
      </c>
      <c r="G3" s="4" t="n">
        <v>154378.0</v>
      </c>
      <c r="H3" s="4" t="n">
        <v>137805.0</v>
      </c>
      <c r="I3" s="4" t="n">
        <v>36898.0</v>
      </c>
      <c r="J3" s="4" t="n">
        <v>7182.0</v>
      </c>
      <c r="K3" s="4" t="n">
        <v>1274.0</v>
      </c>
      <c r="L3" s="4" t="n">
        <v>940.0</v>
      </c>
      <c r="M3" s="4" t="n">
        <v>28225.0</v>
      </c>
      <c r="N3" s="11" t="n">
        <f>SUM(D3:M3)</f>
        <v>618259.0</v>
      </c>
      <c r="O3" s="4" t="n">
        <v>4780385.0</v>
      </c>
      <c r="P3" s="4" t="n">
        <v>2680975.0</v>
      </c>
      <c r="Q3" s="11" t="n">
        <f>SUM(D3:L3)</f>
        <v>590034.0</v>
      </c>
      <c r="R3" s="6" t="n">
        <f ref="R3:R48" si="0" t="shared">IF(P3&lt;&gt;0,P3/SUM(D3:L3),0)</f>
        <v>4.543763579725914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5070.0</v>
      </c>
      <c r="E4" s="5" t="n">
        <v>8784.0</v>
      </c>
      <c r="F4" s="5" t="n">
        <v>14999.0</v>
      </c>
      <c r="G4" s="5" t="n">
        <v>18376.0</v>
      </c>
      <c r="H4" s="5" t="n">
        <v>38090.0</v>
      </c>
      <c r="I4" s="5" t="n">
        <v>30796.0</v>
      </c>
      <c r="J4" s="5" t="n">
        <v>11202.0</v>
      </c>
      <c r="K4" s="5" t="n">
        <v>6460.0</v>
      </c>
      <c r="L4" s="5" t="n">
        <v>6326.0</v>
      </c>
      <c r="M4" s="5" t="n">
        <v>55938.0</v>
      </c>
      <c r="N4" s="11" t="n">
        <f ref="N4:N14" si="1" t="shared">SUM(D4:M4)</f>
        <v>196041.0</v>
      </c>
      <c r="O4" s="5" t="n">
        <v>7010071.0</v>
      </c>
      <c r="P4" s="5" t="n">
        <v>1744083.0</v>
      </c>
      <c r="Q4" s="11" t="n">
        <f ref="Q4:Q48" si="2" t="shared">SUM(D4:L4)</f>
        <v>140103.0</v>
      </c>
      <c r="R4" s="6" t="n">
        <f si="0" t="shared"/>
        <v>12.448577118262993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34411.0</v>
      </c>
      <c r="E5" s="5" t="n">
        <v>171522.0</v>
      </c>
      <c r="F5" s="5" t="n">
        <v>207787.0</v>
      </c>
      <c r="G5" s="5" t="n">
        <v>73909.0</v>
      </c>
      <c r="H5" s="5" t="n">
        <v>50449.0</v>
      </c>
      <c r="I5" s="5" t="n">
        <v>22672.0</v>
      </c>
      <c r="J5" s="5" t="n">
        <v>10428.0</v>
      </c>
      <c r="K5" s="5" t="n">
        <v>8899.0</v>
      </c>
      <c r="L5" s="5" t="n">
        <v>5651.0</v>
      </c>
      <c r="M5" s="5" t="n">
        <v>44709.0</v>
      </c>
      <c r="N5" s="11" t="n">
        <f si="1" t="shared"/>
        <v>630437.0</v>
      </c>
      <c r="O5" s="5" t="n">
        <v>5284391.0</v>
      </c>
      <c r="P5" s="5" t="n">
        <v>2861743.0</v>
      </c>
      <c r="Q5" s="11" t="n">
        <f si="2" t="shared"/>
        <v>585728.0</v>
      </c>
      <c r="R5" s="6" t="n">
        <f si="0" t="shared"/>
        <v>4.885788283981643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11892.0</v>
      </c>
      <c r="E6" s="5" t="n">
        <v>72041.0</v>
      </c>
      <c r="F6" s="5" t="n">
        <v>283168.0</v>
      </c>
      <c r="G6" s="5" t="n">
        <v>83066.0</v>
      </c>
      <c r="H6" s="5" t="n">
        <v>35154.0</v>
      </c>
      <c r="I6" s="5" t="n">
        <v>9892.0</v>
      </c>
      <c r="J6" s="5" t="n">
        <v>4322.0</v>
      </c>
      <c r="K6" s="5" t="n">
        <v>3459.0</v>
      </c>
      <c r="L6" s="5" t="n">
        <v>2118.0</v>
      </c>
      <c r="M6" s="5" t="n">
        <v>13619.0</v>
      </c>
      <c r="N6" s="11" t="n">
        <f si="1" t="shared"/>
        <v>518731.0</v>
      </c>
      <c r="O6" s="5" t="n">
        <v>2922957.0</v>
      </c>
      <c r="P6" s="5" t="n">
        <v>2039818.0</v>
      </c>
      <c r="Q6" s="11" t="n">
        <f si="2" t="shared"/>
        <v>505112.0</v>
      </c>
      <c r="R6" s="6" t="n">
        <f si="0" t="shared"/>
        <v>4.038347930755951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902.0</v>
      </c>
      <c r="E7" s="5" t="n">
        <v>1112.0</v>
      </c>
      <c r="F7" s="5" t="n">
        <v>1653.0</v>
      </c>
      <c r="G7" s="5" t="n">
        <v>1661.0</v>
      </c>
      <c r="H7" s="5" t="n">
        <v>3077.0</v>
      </c>
      <c r="I7" s="5" t="n">
        <v>2332.0</v>
      </c>
      <c r="J7" s="5" t="n">
        <v>1143.0</v>
      </c>
      <c r="K7" s="5" t="n">
        <v>1198.0</v>
      </c>
      <c r="L7" s="5" t="n">
        <v>750.0</v>
      </c>
      <c r="M7" s="5" t="n">
        <v>4513.0</v>
      </c>
      <c r="N7" s="11" t="n">
        <f si="1" t="shared"/>
        <v>18341.0</v>
      </c>
      <c r="O7" s="5" t="n">
        <v>1254504.0</v>
      </c>
      <c r="P7" s="5" t="n">
        <v>198030.0</v>
      </c>
      <c r="Q7" s="11" t="n">
        <f si="2" t="shared"/>
        <v>13828.0</v>
      </c>
      <c r="R7" s="6" t="n">
        <f si="0" t="shared"/>
        <v>14.320943014174139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479.0</v>
      </c>
      <c r="E8" s="5" t="n">
        <v>791.0</v>
      </c>
      <c r="F8" s="5" t="n">
        <v>1123.0</v>
      </c>
      <c r="G8" s="5" t="n">
        <v>1073.0</v>
      </c>
      <c r="H8" s="5" t="n">
        <v>1903.0</v>
      </c>
      <c r="I8" s="5" t="n">
        <v>1541.0</v>
      </c>
      <c r="J8" s="5" t="n">
        <v>784.0</v>
      </c>
      <c r="K8" s="5" t="n">
        <v>331.0</v>
      </c>
      <c r="L8" s="5" t="n">
        <v>220.0</v>
      </c>
      <c r="M8" s="5" t="n">
        <v>843.0</v>
      </c>
      <c r="N8" s="11" t="n">
        <f si="1" t="shared"/>
        <v>9088.0</v>
      </c>
      <c r="O8" s="5" t="n">
        <v>229585.0</v>
      </c>
      <c r="P8" s="5" t="n">
        <v>86370.0</v>
      </c>
      <c r="Q8" s="11" t="n">
        <f si="2" t="shared"/>
        <v>8245.0</v>
      </c>
      <c r="R8" s="6" t="n">
        <f si="0" t="shared"/>
        <v>10.475439660400243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6673.0</v>
      </c>
      <c r="E9" s="5" t="n">
        <v>5212.0</v>
      </c>
      <c r="F9" s="5" t="n">
        <v>12830.0</v>
      </c>
      <c r="G9" s="5" t="n">
        <v>28521.0</v>
      </c>
      <c r="H9" s="5" t="n">
        <v>108137.0</v>
      </c>
      <c r="I9" s="5" t="n">
        <v>42949.0</v>
      </c>
      <c r="J9" s="5" t="n">
        <v>8438.0</v>
      </c>
      <c r="K9" s="5" t="n">
        <v>5432.0</v>
      </c>
      <c r="L9" s="5" t="n">
        <v>3497.0</v>
      </c>
      <c r="M9" s="5" t="n">
        <v>22383.0</v>
      </c>
      <c r="N9" s="11" t="n">
        <f si="1" t="shared"/>
        <v>244072.0</v>
      </c>
      <c r="O9" s="5" t="n">
        <v>7748727.0</v>
      </c>
      <c r="P9" s="5" t="n">
        <v>1926004.0</v>
      </c>
      <c r="Q9" s="11" t="n">
        <f si="2" t="shared"/>
        <v>221689.0</v>
      </c>
      <c r="R9" s="6" t="n">
        <f si="0" t="shared"/>
        <v>8.687864530941996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4063.0</v>
      </c>
      <c r="E10" s="5" t="n">
        <v>8369.0</v>
      </c>
      <c r="F10" s="5" t="n">
        <v>17554.0</v>
      </c>
      <c r="G10" s="5" t="n">
        <v>29862.0</v>
      </c>
      <c r="H10" s="5" t="n">
        <v>95990.0</v>
      </c>
      <c r="I10" s="5" t="n">
        <v>60477.0</v>
      </c>
      <c r="J10" s="5" t="n">
        <v>6028.0</v>
      </c>
      <c r="K10" s="5" t="n">
        <v>1452.0</v>
      </c>
      <c r="L10" s="5" t="n">
        <v>551.0</v>
      </c>
      <c r="M10" s="5" t="n">
        <v>2905.0</v>
      </c>
      <c r="N10" s="11" t="n">
        <f si="1" t="shared"/>
        <v>227251.0</v>
      </c>
      <c r="O10" s="5" t="n">
        <v>1836252.0</v>
      </c>
      <c r="P10" s="5" t="n">
        <v>1583696.0</v>
      </c>
      <c r="Q10" s="11" t="n">
        <f si="2" t="shared"/>
        <v>224346.0</v>
      </c>
      <c r="R10" s="6" t="n">
        <f si="0" t="shared"/>
        <v>7.059167535859788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5899.0</v>
      </c>
      <c r="E11" s="5" t="n">
        <v>1827.0</v>
      </c>
      <c r="F11" s="5" t="n">
        <v>3598.0</v>
      </c>
      <c r="G11" s="5" t="n">
        <v>5131.0</v>
      </c>
      <c r="H11" s="5" t="n">
        <v>15118.0</v>
      </c>
      <c r="I11" s="5" t="n">
        <v>15108.0</v>
      </c>
      <c r="J11" s="5" t="n">
        <v>3631.0</v>
      </c>
      <c r="K11" s="5" t="n">
        <v>2831.0</v>
      </c>
      <c r="L11" s="5" t="n">
        <v>1518.0</v>
      </c>
      <c r="M11" s="5" t="n">
        <v>42597.0</v>
      </c>
      <c r="N11" s="11" t="n">
        <f si="1" t="shared"/>
        <v>97258.0</v>
      </c>
      <c r="O11" s="5" t="n">
        <v>5.6981312E7</v>
      </c>
      <c r="P11" s="5" t="n">
        <v>614888.0</v>
      </c>
      <c r="Q11" s="11" t="n">
        <f si="2" t="shared"/>
        <v>54661.0</v>
      </c>
      <c r="R11" s="6" t="n">
        <f si="0" t="shared"/>
        <v>11.249117286547996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6596.0</v>
      </c>
      <c r="E12" s="5" t="n">
        <v>13860.0</v>
      </c>
      <c r="F12" s="5" t="n">
        <v>44541.0</v>
      </c>
      <c r="G12" s="5" t="n">
        <v>42571.0</v>
      </c>
      <c r="H12" s="5" t="n">
        <v>40342.0</v>
      </c>
      <c r="I12" s="5" t="n">
        <v>22002.0</v>
      </c>
      <c r="J12" s="5" t="n">
        <v>1839.0</v>
      </c>
      <c r="K12" s="5" t="n">
        <v>2269.0</v>
      </c>
      <c r="L12" s="5" t="n">
        <v>1516.0</v>
      </c>
      <c r="M12" s="5" t="n">
        <v>44301.0</v>
      </c>
      <c r="N12" s="11" t="n">
        <f si="1" t="shared"/>
        <v>219837.0</v>
      </c>
      <c r="O12" s="5" t="n">
        <v>3.9634945E7</v>
      </c>
      <c r="P12" s="5" t="n">
        <v>1071836.0</v>
      </c>
      <c r="Q12" s="11" t="n">
        <f si="2" t="shared"/>
        <v>175536.0</v>
      </c>
      <c r="R12" s="6" t="n">
        <f si="0" t="shared"/>
        <v>6.106075107100538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3928.0</v>
      </c>
      <c r="E13" s="5" t="n">
        <v>14804.0</v>
      </c>
      <c r="F13" s="5" t="n">
        <v>51448.0</v>
      </c>
      <c r="G13" s="5" t="n">
        <v>39723.0</v>
      </c>
      <c r="H13" s="5" t="n">
        <v>27508.0</v>
      </c>
      <c r="I13" s="5" t="n">
        <v>43256.0</v>
      </c>
      <c r="J13" s="5" t="n">
        <v>2807.0</v>
      </c>
      <c r="K13" s="5" t="n">
        <v>2523.0</v>
      </c>
      <c r="L13" s="5" t="n">
        <v>1721.0</v>
      </c>
      <c r="M13" s="5" t="n">
        <v>24214.0</v>
      </c>
      <c r="N13" s="11" t="n">
        <f si="1" t="shared"/>
        <v>211932.0</v>
      </c>
      <c r="O13" s="5" t="n">
        <v>1.8889339E7</v>
      </c>
      <c r="P13" s="5" t="n">
        <v>1332427.0</v>
      </c>
      <c r="Q13" s="11" t="n">
        <f si="2" t="shared"/>
        <v>187718.0</v>
      </c>
      <c r="R13" s="6" t="n">
        <f si="0" t="shared"/>
        <v>7.098024696619397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1020.0</v>
      </c>
      <c r="E14" s="5" t="n">
        <v>3500.0</v>
      </c>
      <c r="F14" s="5" t="n">
        <v>9553.0</v>
      </c>
      <c r="G14" s="5" t="n">
        <v>30229.0</v>
      </c>
      <c r="H14" s="5" t="n">
        <v>11228.0</v>
      </c>
      <c r="I14" s="5" t="n">
        <v>8567.0</v>
      </c>
      <c r="J14" s="5" t="n">
        <v>4367.0</v>
      </c>
      <c r="K14" s="5" t="n">
        <v>6006.0</v>
      </c>
      <c r="L14" s="5" t="n">
        <v>7752.0</v>
      </c>
      <c r="M14" s="5" t="n">
        <v>93720.0</v>
      </c>
      <c r="N14" s="11" t="n">
        <f si="1" t="shared"/>
        <v>175942.0</v>
      </c>
      <c r="O14" s="5" t="n">
        <v>7.0768951E7</v>
      </c>
      <c r="P14" s="5" t="n">
        <v>1308519.0</v>
      </c>
      <c r="Q14" s="11" t="n">
        <f si="2" t="shared"/>
        <v>82222.0</v>
      </c>
      <c r="R14" s="6" t="n">
        <f si="0" t="shared"/>
        <v>15.914463282333195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430.0</v>
      </c>
      <c r="E15" s="5" t="n">
        <f ref="E15:M15" si="3" t="shared">E16-E9-E10-E11-E12-E13-E14</f>
        <v>372.0</v>
      </c>
      <c r="F15" s="5" t="n">
        <f si="3" t="shared"/>
        <v>777.0</v>
      </c>
      <c r="G15" s="5" t="n">
        <f si="3" t="shared"/>
        <v>1598.0</v>
      </c>
      <c r="H15" s="5" t="n">
        <f si="3" t="shared"/>
        <v>2969.0</v>
      </c>
      <c r="I15" s="5" t="n">
        <f si="3" t="shared"/>
        <v>2139.0</v>
      </c>
      <c r="J15" s="5" t="n">
        <f si="3" t="shared"/>
        <v>937.0</v>
      </c>
      <c r="K15" s="5" t="n">
        <f si="3" t="shared"/>
        <v>443.0</v>
      </c>
      <c r="L15" s="5" t="n">
        <f si="3" t="shared"/>
        <v>409.0</v>
      </c>
      <c r="M15" s="5" t="n">
        <f si="3" t="shared"/>
        <v>1939.0</v>
      </c>
      <c r="N15" s="5" t="n">
        <f ref="N15" si="4" t="shared">N16-N9-N10-N11-N12-N13-N14</f>
        <v>12013.0</v>
      </c>
      <c r="O15" s="5" t="n">
        <f>O16-O9-O10-O11-O12-O13-O14</f>
        <v>766108.0</v>
      </c>
      <c r="P15" s="5" t="n">
        <f>P16-P9-P10-P11-P12-P13-P14</f>
        <v>127710.0</v>
      </c>
      <c r="Q15" s="11" t="n">
        <f si="2" t="shared"/>
        <v>10074.0</v>
      </c>
      <c r="R15" s="6" t="n">
        <f si="0" t="shared"/>
        <v>12.677188802858845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28609.0</v>
      </c>
      <c r="E16" s="5" t="n">
        <v>47944.0</v>
      </c>
      <c r="F16" s="5" t="n">
        <v>140301.0</v>
      </c>
      <c r="G16" s="5" t="n">
        <v>177635.0</v>
      </c>
      <c r="H16" s="5" t="n">
        <v>301292.0</v>
      </c>
      <c r="I16" s="5" t="n">
        <v>194498.0</v>
      </c>
      <c r="J16" s="5" t="n">
        <v>28047.0</v>
      </c>
      <c r="K16" s="5" t="n">
        <v>20956.0</v>
      </c>
      <c r="L16" s="5" t="n">
        <v>16964.0</v>
      </c>
      <c r="M16" s="5" t="n">
        <v>232059.0</v>
      </c>
      <c r="N16" s="11" t="n">
        <f ref="N16:N48" si="5" t="shared">SUM(D16:M16)</f>
        <v>1188305.0</v>
      </c>
      <c r="O16" s="5" t="n">
        <v>1.96625634E8</v>
      </c>
      <c r="P16" s="5" t="n">
        <v>7965080.0</v>
      </c>
      <c r="Q16" s="11" t="n">
        <f si="2" t="shared"/>
        <v>956246.0</v>
      </c>
      <c r="R16" s="6" t="n">
        <f si="0" t="shared"/>
        <v>8.329530267316152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1781.0</v>
      </c>
      <c r="E17" s="5" t="n">
        <f ref="E17:M17" si="6" t="shared">E18-E16-E3-E4-E5-E6-E7-E8</f>
        <v>5069.0</v>
      </c>
      <c r="F17" s="5" t="n">
        <f si="6" t="shared"/>
        <v>5785.0</v>
      </c>
      <c r="G17" s="5" t="n">
        <f si="6" t="shared"/>
        <v>4064.0</v>
      </c>
      <c r="H17" s="5" t="n">
        <f si="6" t="shared"/>
        <v>4226.0</v>
      </c>
      <c r="I17" s="5" t="n">
        <f si="6" t="shared"/>
        <v>2310.0</v>
      </c>
      <c r="J17" s="5" t="n">
        <f si="6" t="shared"/>
        <v>755.0</v>
      </c>
      <c r="K17" s="5" t="n">
        <f si="6" t="shared"/>
        <v>492.0</v>
      </c>
      <c r="L17" s="5" t="n">
        <f si="6" t="shared"/>
        <v>288.0</v>
      </c>
      <c r="M17" s="5" t="n">
        <f si="6" t="shared"/>
        <v>1948.0</v>
      </c>
      <c r="N17" s="11" t="n">
        <f si="5" t="shared"/>
        <v>26718.0</v>
      </c>
      <c r="O17" s="5" t="n">
        <f>O18-O16-O3-O4-O5-O6-O7-O8</f>
        <v>654372.0</v>
      </c>
      <c r="P17" s="5" t="n">
        <f>P18-P16-P3-P4-P5-P6-P7-P8</f>
        <v>155622.0</v>
      </c>
      <c r="Q17" s="11" t="n">
        <f si="2" t="shared"/>
        <v>24770.0</v>
      </c>
      <c r="R17" s="6" t="n">
        <f si="0" t="shared"/>
        <v>6.28268066209124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103788.0</v>
      </c>
      <c r="E18" s="5" t="n">
        <v>387308.0</v>
      </c>
      <c r="F18" s="5" t="n">
        <v>805684.0</v>
      </c>
      <c r="G18" s="5" t="n">
        <v>514162.0</v>
      </c>
      <c r="H18" s="5" t="n">
        <v>571996.0</v>
      </c>
      <c r="I18" s="5" t="n">
        <v>300939.0</v>
      </c>
      <c r="J18" s="5" t="n">
        <v>63863.0</v>
      </c>
      <c r="K18" s="5" t="n">
        <v>43069.0</v>
      </c>
      <c r="L18" s="5" t="n">
        <v>33257.0</v>
      </c>
      <c r="M18" s="5" t="n">
        <v>381854.0</v>
      </c>
      <c r="N18" s="11" t="n">
        <f si="5" t="shared"/>
        <v>3205920.0</v>
      </c>
      <c r="O18" s="5" t="n">
        <v>2.18761899E8</v>
      </c>
      <c r="P18" s="5" t="n">
        <v>1.7731721E7</v>
      </c>
      <c r="Q18" s="11" t="n">
        <f si="2" t="shared"/>
        <v>2824066.0</v>
      </c>
      <c r="R18" s="6" t="n">
        <f si="0" t="shared"/>
        <v>6.278791288872144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4695.0</v>
      </c>
      <c r="E19" s="5" t="n">
        <v>3804.0</v>
      </c>
      <c r="F19" s="5" t="n">
        <v>6168.0</v>
      </c>
      <c r="G19" s="5" t="n">
        <v>5986.0</v>
      </c>
      <c r="H19" s="5" t="n">
        <v>10224.0</v>
      </c>
      <c r="I19" s="5" t="n">
        <v>10419.0</v>
      </c>
      <c r="J19" s="5" t="n">
        <v>4989.0</v>
      </c>
      <c r="K19" s="5" t="n">
        <v>2008.0</v>
      </c>
      <c r="L19" s="5" t="n">
        <v>1023.0</v>
      </c>
      <c r="M19" s="5" t="n">
        <v>7539.0</v>
      </c>
      <c r="N19" s="11" t="n">
        <f si="5" t="shared"/>
        <v>56855.0</v>
      </c>
      <c r="O19" s="5" t="n">
        <v>952002.0</v>
      </c>
      <c r="P19" s="5" t="n">
        <v>496301.0</v>
      </c>
      <c r="Q19" s="11" t="n">
        <f si="2" t="shared"/>
        <v>49316.0</v>
      </c>
      <c r="R19" s="6" t="n">
        <f si="0" t="shared"/>
        <v>10.063691296942169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27256.0</v>
      </c>
      <c r="E20" s="5" t="n">
        <v>20718.0</v>
      </c>
      <c r="F20" s="5" t="n">
        <v>30738.0</v>
      </c>
      <c r="G20" s="5" t="n">
        <v>28834.0</v>
      </c>
      <c r="H20" s="5" t="n">
        <v>62751.0</v>
      </c>
      <c r="I20" s="5" t="n">
        <v>71174.0</v>
      </c>
      <c r="J20" s="5" t="n">
        <v>25197.0</v>
      </c>
      <c r="K20" s="5" t="n">
        <v>10263.0</v>
      </c>
      <c r="L20" s="5" t="n">
        <v>5818.0</v>
      </c>
      <c r="M20" s="5" t="n">
        <v>36824.0</v>
      </c>
      <c r="N20" s="11" t="n">
        <f si="5" t="shared"/>
        <v>319573.0</v>
      </c>
      <c r="O20" s="5" t="n">
        <v>4778157.0</v>
      </c>
      <c r="P20" s="5" t="n">
        <v>2827464.0</v>
      </c>
      <c r="Q20" s="11" t="n">
        <f si="2" t="shared"/>
        <v>282749.0</v>
      </c>
      <c r="R20" s="6" t="n">
        <f si="0" t="shared"/>
        <v>9.999908045651797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121.0</v>
      </c>
      <c r="E21" s="5" t="n">
        <v>156.0</v>
      </c>
      <c r="F21" s="5" t="n">
        <v>242.0</v>
      </c>
      <c r="G21" s="5" t="n">
        <v>160.0</v>
      </c>
      <c r="H21" s="5" t="n">
        <v>425.0</v>
      </c>
      <c r="I21" s="5" t="n">
        <v>257.0</v>
      </c>
      <c r="J21" s="5" t="n">
        <v>141.0</v>
      </c>
      <c r="K21" s="5" t="n">
        <v>111.0</v>
      </c>
      <c r="L21" s="5" t="n">
        <v>64.0</v>
      </c>
      <c r="M21" s="5" t="n">
        <v>393.0</v>
      </c>
      <c r="N21" s="11" t="n">
        <f si="5" t="shared"/>
        <v>2070.0</v>
      </c>
      <c r="O21" s="5" t="n">
        <v>68366.0</v>
      </c>
      <c r="P21" s="5" t="n">
        <v>19991.0</v>
      </c>
      <c r="Q21" s="11" t="n">
        <f si="2" t="shared"/>
        <v>1677.0</v>
      </c>
      <c r="R21" s="6" t="n">
        <f si="0" t="shared"/>
        <v>11.920691711389386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127.0</v>
      </c>
      <c r="E22" s="5" t="n">
        <v>131.0</v>
      </c>
      <c r="F22" s="5" t="n">
        <v>210.0</v>
      </c>
      <c r="G22" s="5" t="n">
        <v>170.0</v>
      </c>
      <c r="H22" s="5" t="n">
        <v>430.0</v>
      </c>
      <c r="I22" s="5" t="n">
        <v>371.0</v>
      </c>
      <c r="J22" s="5" t="n">
        <v>234.0</v>
      </c>
      <c r="K22" s="5" t="n">
        <v>156.0</v>
      </c>
      <c r="L22" s="5" t="n">
        <v>87.0</v>
      </c>
      <c r="M22" s="5" t="n">
        <v>289.0</v>
      </c>
      <c r="N22" s="11" t="n">
        <f si="5" t="shared"/>
        <v>2205.0</v>
      </c>
      <c r="O22" s="5" t="n">
        <v>90165.0</v>
      </c>
      <c r="P22" s="5" t="n">
        <v>26778.0</v>
      </c>
      <c r="Q22" s="11" t="n">
        <f si="2" t="shared"/>
        <v>1916.0</v>
      </c>
      <c r="R22" s="6" t="n">
        <f si="0" t="shared"/>
        <v>13.97599164926931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18.0</v>
      </c>
      <c r="E23" s="5" t="n">
        <v>44.0</v>
      </c>
      <c r="F23" s="5" t="n">
        <v>59.0</v>
      </c>
      <c r="G23" s="5" t="n">
        <v>31.0</v>
      </c>
      <c r="H23" s="5" t="n">
        <v>105.0</v>
      </c>
      <c r="I23" s="5" t="n">
        <v>122.0</v>
      </c>
      <c r="J23" s="5" t="n">
        <v>79.0</v>
      </c>
      <c r="K23" s="5" t="n">
        <v>50.0</v>
      </c>
      <c r="L23" s="5" t="n">
        <v>23.0</v>
      </c>
      <c r="M23" s="5" t="n">
        <v>68.0</v>
      </c>
      <c r="N23" s="11" t="n">
        <f si="5" t="shared"/>
        <v>599.0</v>
      </c>
      <c r="O23" s="5" t="n">
        <v>21293.0</v>
      </c>
      <c r="P23" s="5" t="n">
        <v>8004.0</v>
      </c>
      <c r="Q23" s="11" t="n">
        <f si="2" t="shared"/>
        <v>531.0</v>
      </c>
      <c r="R23" s="6" t="n">
        <f si="0" t="shared"/>
        <v>15.073446327683616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275.0</v>
      </c>
      <c r="E24" s="5" t="n">
        <f ref="E24:M24" si="7" t="shared">E25-E19-E20-E21-E22-E23</f>
        <v>298.0</v>
      </c>
      <c r="F24" s="5" t="n">
        <f si="7" t="shared"/>
        <v>424.0</v>
      </c>
      <c r="G24" s="5" t="n">
        <f si="7" t="shared"/>
        <v>397.0</v>
      </c>
      <c r="H24" s="5" t="n">
        <f si="7" t="shared"/>
        <v>641.0</v>
      </c>
      <c r="I24" s="5" t="n">
        <f si="7" t="shared"/>
        <v>752.0</v>
      </c>
      <c r="J24" s="5" t="n">
        <f si="7" t="shared"/>
        <v>564.0</v>
      </c>
      <c r="K24" s="5" t="n">
        <f si="7" t="shared"/>
        <v>402.0</v>
      </c>
      <c r="L24" s="5" t="n">
        <f si="7" t="shared"/>
        <v>339.0</v>
      </c>
      <c r="M24" s="5" t="n">
        <f si="7" t="shared"/>
        <v>1768.0</v>
      </c>
      <c r="N24" s="11" t="n">
        <f si="5" t="shared"/>
        <v>5860.0</v>
      </c>
      <c r="O24" s="5" t="n">
        <f>O25-O19-O20-O21-O22-O23</f>
        <v>622765.0</v>
      </c>
      <c r="P24" s="5" t="n">
        <f>P25-P19-P20-P21-P22-P23</f>
        <v>72179.0</v>
      </c>
      <c r="Q24" s="11" t="n">
        <f si="2" t="shared"/>
        <v>4092.0</v>
      </c>
      <c r="R24" s="6" t="n">
        <f si="0" t="shared"/>
        <v>17.63905180840665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32492.0</v>
      </c>
      <c r="E25" s="5" t="n">
        <v>25151.0</v>
      </c>
      <c r="F25" s="5" t="n">
        <v>37841.0</v>
      </c>
      <c r="G25" s="5" t="n">
        <v>35578.0</v>
      </c>
      <c r="H25" s="5" t="n">
        <v>74576.0</v>
      </c>
      <c r="I25" s="5" t="n">
        <v>83095.0</v>
      </c>
      <c r="J25" s="5" t="n">
        <v>31204.0</v>
      </c>
      <c r="K25" s="5" t="n">
        <v>12990.0</v>
      </c>
      <c r="L25" s="5" t="n">
        <v>7354.0</v>
      </c>
      <c r="M25" s="5" t="n">
        <v>46881.0</v>
      </c>
      <c r="N25" s="11" t="n">
        <f si="5" t="shared"/>
        <v>387162.0</v>
      </c>
      <c r="O25" s="5" t="n">
        <v>6532748.0</v>
      </c>
      <c r="P25" s="5" t="n">
        <v>3450717.0</v>
      </c>
      <c r="Q25" s="11" t="n">
        <f si="2" t="shared"/>
        <v>340281.0</v>
      </c>
      <c r="R25" s="6" t="n">
        <f si="0" t="shared"/>
        <v>10.14078658520458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223.0</v>
      </c>
      <c r="E26" s="5" t="n">
        <v>227.0</v>
      </c>
      <c r="F26" s="5" t="n">
        <v>287.0</v>
      </c>
      <c r="G26" s="5" t="n">
        <v>285.0</v>
      </c>
      <c r="H26" s="5" t="n">
        <v>520.0</v>
      </c>
      <c r="I26" s="5" t="n">
        <v>909.0</v>
      </c>
      <c r="J26" s="5" t="n">
        <v>386.0</v>
      </c>
      <c r="K26" s="5" t="n">
        <v>270.0</v>
      </c>
      <c r="L26" s="5" t="n">
        <v>167.0</v>
      </c>
      <c r="M26" s="5" t="n">
        <v>494.0</v>
      </c>
      <c r="N26" s="11" t="n">
        <f si="5" t="shared"/>
        <v>3768.0</v>
      </c>
      <c r="O26" s="5" t="n">
        <v>86224.0</v>
      </c>
      <c r="P26" s="5" t="n">
        <v>48291.0</v>
      </c>
      <c r="Q26" s="11" t="n">
        <f si="2" t="shared"/>
        <v>3274.0</v>
      </c>
      <c r="R26" s="6" t="n">
        <f si="0" t="shared"/>
        <v>14.749847281612706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1215.0</v>
      </c>
      <c r="E27" s="5" t="n">
        <v>1554.0</v>
      </c>
      <c r="F27" s="5" t="n">
        <v>1769.0</v>
      </c>
      <c r="G27" s="5" t="n">
        <v>1587.0</v>
      </c>
      <c r="H27" s="5" t="n">
        <v>3652.0</v>
      </c>
      <c r="I27" s="5" t="n">
        <v>6158.0</v>
      </c>
      <c r="J27" s="5" t="n">
        <v>2868.0</v>
      </c>
      <c r="K27" s="5" t="n">
        <v>1771.0</v>
      </c>
      <c r="L27" s="5" t="n">
        <v>1064.0</v>
      </c>
      <c r="M27" s="5" t="n">
        <v>3740.0</v>
      </c>
      <c r="N27" s="11" t="n">
        <f si="5" t="shared"/>
        <v>25378.0</v>
      </c>
      <c r="O27" s="5" t="n">
        <v>663655.0</v>
      </c>
      <c r="P27" s="5" t="n">
        <v>324035.0</v>
      </c>
      <c r="Q27" s="11" t="n">
        <f si="2" t="shared"/>
        <v>21638.0</v>
      </c>
      <c r="R27" s="6" t="n">
        <f si="0" t="shared"/>
        <v>14.975274979203254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3813.0</v>
      </c>
      <c r="E28" s="5" t="n">
        <v>2064.0</v>
      </c>
      <c r="F28" s="5" t="n">
        <v>2838.0</v>
      </c>
      <c r="G28" s="5" t="n">
        <v>2350.0</v>
      </c>
      <c r="H28" s="5" t="n">
        <v>5162.0</v>
      </c>
      <c r="I28" s="5" t="n">
        <v>8196.0</v>
      </c>
      <c r="J28" s="5" t="n">
        <v>4072.0</v>
      </c>
      <c r="K28" s="5" t="n">
        <v>1444.0</v>
      </c>
      <c r="L28" s="5" t="n">
        <v>801.0</v>
      </c>
      <c r="M28" s="5" t="n">
        <v>11245.0</v>
      </c>
      <c r="N28" s="11" t="n">
        <f si="5" t="shared"/>
        <v>41985.0</v>
      </c>
      <c r="O28" s="5" t="n">
        <v>554252.0</v>
      </c>
      <c r="P28" s="5" t="n">
        <v>355828.0</v>
      </c>
      <c r="Q28" s="11" t="n">
        <f si="2" t="shared"/>
        <v>30740.0</v>
      </c>
      <c r="R28" s="6" t="n">
        <f si="0" t="shared"/>
        <v>11.57540663630449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661.0</v>
      </c>
      <c r="E29" s="5" t="n">
        <v>839.0</v>
      </c>
      <c r="F29" s="5" t="n">
        <v>995.0</v>
      </c>
      <c r="G29" s="5" t="n">
        <v>622.0</v>
      </c>
      <c r="H29" s="5" t="n">
        <v>1474.0</v>
      </c>
      <c r="I29" s="5" t="n">
        <v>1569.0</v>
      </c>
      <c r="J29" s="5" t="n">
        <v>511.0</v>
      </c>
      <c r="K29" s="5" t="n">
        <v>350.0</v>
      </c>
      <c r="L29" s="5" t="n">
        <v>240.0</v>
      </c>
      <c r="M29" s="5" t="n">
        <v>1511.0</v>
      </c>
      <c r="N29" s="11" t="n">
        <f si="5" t="shared"/>
        <v>8772.0</v>
      </c>
      <c r="O29" s="5" t="n">
        <v>170289.0</v>
      </c>
      <c r="P29" s="5" t="n">
        <v>77580.0</v>
      </c>
      <c r="Q29" s="11" t="n">
        <f si="2" t="shared"/>
        <v>7261.0</v>
      </c>
      <c r="R29" s="6" t="n">
        <f si="0" t="shared"/>
        <v>10.684478721939128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733.0</v>
      </c>
      <c r="E30" s="5" t="n">
        <v>747.0</v>
      </c>
      <c r="F30" s="5" t="n">
        <v>1016.0</v>
      </c>
      <c r="G30" s="5" t="n">
        <v>962.0</v>
      </c>
      <c r="H30" s="5" t="n">
        <v>2095.0</v>
      </c>
      <c r="I30" s="5" t="n">
        <v>2652.0</v>
      </c>
      <c r="J30" s="5" t="n">
        <v>1561.0</v>
      </c>
      <c r="K30" s="5" t="n">
        <v>552.0</v>
      </c>
      <c r="L30" s="5" t="n">
        <v>254.0</v>
      </c>
      <c r="M30" s="5" t="n">
        <v>1289.0</v>
      </c>
      <c r="N30" s="11" t="n">
        <f si="5" t="shared"/>
        <v>11861.0</v>
      </c>
      <c r="O30" s="5" t="n">
        <v>189005.0</v>
      </c>
      <c r="P30" s="5" t="n">
        <v>126180.0</v>
      </c>
      <c r="Q30" s="11" t="n">
        <f si="2" t="shared"/>
        <v>10572.0</v>
      </c>
      <c r="R30" s="6" t="n">
        <f si="0" t="shared"/>
        <v>11.935300794551646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354.0</v>
      </c>
      <c r="E31" s="5" t="n">
        <v>459.0</v>
      </c>
      <c r="F31" s="5" t="n">
        <v>513.0</v>
      </c>
      <c r="G31" s="5" t="n">
        <v>478.0</v>
      </c>
      <c r="H31" s="5" t="n">
        <v>1069.0</v>
      </c>
      <c r="I31" s="5" t="n">
        <v>1540.0</v>
      </c>
      <c r="J31" s="5" t="n">
        <v>685.0</v>
      </c>
      <c r="K31" s="5" t="n">
        <v>225.0</v>
      </c>
      <c r="L31" s="5" t="n">
        <v>111.0</v>
      </c>
      <c r="M31" s="5" t="n">
        <v>613.0</v>
      </c>
      <c r="N31" s="11" t="n">
        <f si="5" t="shared"/>
        <v>6047.0</v>
      </c>
      <c r="O31" s="5" t="n">
        <v>84373.0</v>
      </c>
      <c r="P31" s="5" t="n">
        <v>60375.0</v>
      </c>
      <c r="Q31" s="11" t="n">
        <f si="2" t="shared"/>
        <v>5434.0</v>
      </c>
      <c r="R31" s="6" t="n">
        <f si="0" t="shared"/>
        <v>11.1105999263894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367.0</v>
      </c>
      <c r="E32" s="5" t="n">
        <v>455.0</v>
      </c>
      <c r="F32" s="5" t="n">
        <v>554.0</v>
      </c>
      <c r="G32" s="5" t="n">
        <v>475.0</v>
      </c>
      <c r="H32" s="5" t="n">
        <v>926.0</v>
      </c>
      <c r="I32" s="5" t="n">
        <v>1189.0</v>
      </c>
      <c r="J32" s="5" t="n">
        <v>522.0</v>
      </c>
      <c r="K32" s="5" t="n">
        <v>360.0</v>
      </c>
      <c r="L32" s="5" t="n">
        <v>189.0</v>
      </c>
      <c r="M32" s="5" t="n">
        <v>858.0</v>
      </c>
      <c r="N32" s="11" t="n">
        <f si="5" t="shared"/>
        <v>5895.0</v>
      </c>
      <c r="O32" s="5" t="n">
        <v>134981.0</v>
      </c>
      <c r="P32" s="5" t="n">
        <v>63993.0</v>
      </c>
      <c r="Q32" s="11" t="n">
        <f si="2" t="shared"/>
        <v>5037.0</v>
      </c>
      <c r="R32" s="6" t="n">
        <f si="0" t="shared"/>
        <v>12.704586063132817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3299.0</v>
      </c>
      <c r="E33" s="5" t="n">
        <v>2274.0</v>
      </c>
      <c r="F33" s="5" t="n">
        <v>3475.0</v>
      </c>
      <c r="G33" s="5" t="n">
        <v>3068.0</v>
      </c>
      <c r="H33" s="5" t="n">
        <v>5654.0</v>
      </c>
      <c r="I33" s="5" t="n">
        <v>6114.0</v>
      </c>
      <c r="J33" s="5" t="n">
        <v>3147.0</v>
      </c>
      <c r="K33" s="5" t="n">
        <v>1942.0</v>
      </c>
      <c r="L33" s="5" t="n">
        <v>994.0</v>
      </c>
      <c r="M33" s="5" t="n">
        <v>5122.0</v>
      </c>
      <c r="N33" s="11" t="n">
        <f si="5" t="shared"/>
        <v>35089.0</v>
      </c>
      <c r="O33" s="5" t="n">
        <v>759343.0</v>
      </c>
      <c r="P33" s="5" t="n">
        <v>356510.0</v>
      </c>
      <c r="Q33" s="11" t="n">
        <f si="2" t="shared"/>
        <v>29967.0</v>
      </c>
      <c r="R33" s="6" t="n">
        <f si="0" t="shared"/>
        <v>11.896753095071245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388.0</v>
      </c>
      <c r="E34" s="5" t="n">
        <v>307.0</v>
      </c>
      <c r="F34" s="5" t="n">
        <v>405.0</v>
      </c>
      <c r="G34" s="5" t="n">
        <v>366.0</v>
      </c>
      <c r="H34" s="5" t="n">
        <v>607.0</v>
      </c>
      <c r="I34" s="5" t="n">
        <v>1045.0</v>
      </c>
      <c r="J34" s="5" t="n">
        <v>455.0</v>
      </c>
      <c r="K34" s="5" t="n">
        <v>201.0</v>
      </c>
      <c r="L34" s="5" t="n">
        <v>93.0</v>
      </c>
      <c r="M34" s="5" t="n">
        <v>1154.0</v>
      </c>
      <c r="N34" s="11" t="n">
        <f si="5" t="shared"/>
        <v>5021.0</v>
      </c>
      <c r="O34" s="5" t="n">
        <v>74306.0</v>
      </c>
      <c r="P34" s="5" t="n">
        <v>43650.0</v>
      </c>
      <c r="Q34" s="11" t="n">
        <f si="2" t="shared"/>
        <v>3867.0</v>
      </c>
      <c r="R34" s="6" t="n">
        <f si="0" t="shared"/>
        <v>11.287820015515903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164.0</v>
      </c>
      <c r="E35" s="5" t="n">
        <v>74.0</v>
      </c>
      <c r="F35" s="5" t="n">
        <v>81.0</v>
      </c>
      <c r="G35" s="5" t="n">
        <v>49.0</v>
      </c>
      <c r="H35" s="5" t="n">
        <v>120.0</v>
      </c>
      <c r="I35" s="5" t="n">
        <v>110.0</v>
      </c>
      <c r="J35" s="5" t="n">
        <v>44.0</v>
      </c>
      <c r="K35" s="5" t="n">
        <v>20.0</v>
      </c>
      <c r="L35" s="5" t="n">
        <v>14.0</v>
      </c>
      <c r="M35" s="5" t="n">
        <v>164.0</v>
      </c>
      <c r="N35" s="11" t="n">
        <f si="5" t="shared"/>
        <v>840.0</v>
      </c>
      <c r="O35" s="5" t="n">
        <v>10595.0</v>
      </c>
      <c r="P35" s="5" t="n">
        <v>5437.0</v>
      </c>
      <c r="Q35" s="11" t="n">
        <f si="2" t="shared"/>
        <v>676.0</v>
      </c>
      <c r="R35" s="6" t="n">
        <f si="0" t="shared"/>
        <v>8.042899408284024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155.0</v>
      </c>
      <c r="E36" s="5" t="n">
        <v>230.0</v>
      </c>
      <c r="F36" s="5" t="n">
        <v>334.0</v>
      </c>
      <c r="G36" s="5" t="n">
        <v>318.0</v>
      </c>
      <c r="H36" s="5" t="n">
        <v>699.0</v>
      </c>
      <c r="I36" s="5" t="n">
        <v>852.0</v>
      </c>
      <c r="J36" s="5" t="n">
        <v>400.0</v>
      </c>
      <c r="K36" s="5" t="n">
        <v>184.0</v>
      </c>
      <c r="L36" s="5" t="n">
        <v>120.0</v>
      </c>
      <c r="M36" s="5" t="n">
        <v>214.0</v>
      </c>
      <c r="N36" s="11" t="n">
        <f si="5" t="shared"/>
        <v>3506.0</v>
      </c>
      <c r="O36" s="5" t="n">
        <v>66933.0</v>
      </c>
      <c r="P36" s="5" t="n">
        <v>41753.0</v>
      </c>
      <c r="Q36" s="11" t="n">
        <f si="2" t="shared"/>
        <v>3292.0</v>
      </c>
      <c r="R36" s="6" t="n">
        <f si="0" t="shared"/>
        <v>12.683171324422844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178.0</v>
      </c>
      <c r="E37" s="5" t="n">
        <v>162.0</v>
      </c>
      <c r="F37" s="5" t="n">
        <v>230.0</v>
      </c>
      <c r="G37" s="5" t="n">
        <v>229.0</v>
      </c>
      <c r="H37" s="5" t="n">
        <v>724.0</v>
      </c>
      <c r="I37" s="5" t="n">
        <v>510.0</v>
      </c>
      <c r="J37" s="5" t="n">
        <v>348.0</v>
      </c>
      <c r="K37" s="5" t="n">
        <v>264.0</v>
      </c>
      <c r="L37" s="5" t="n">
        <v>183.0</v>
      </c>
      <c r="M37" s="5" t="n">
        <v>772.0</v>
      </c>
      <c r="N37" s="11" t="n">
        <f si="5" t="shared"/>
        <v>3600.0</v>
      </c>
      <c r="O37" s="5" t="n">
        <v>210189.0</v>
      </c>
      <c r="P37" s="5" t="n">
        <v>45664.0</v>
      </c>
      <c r="Q37" s="11" t="n">
        <f si="2" t="shared"/>
        <v>2828.0</v>
      </c>
      <c r="R37" s="6" t="n">
        <f si="0" t="shared"/>
        <v>16.147100424328148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2068.0</v>
      </c>
      <c r="E38" s="5" t="n">
        <f ref="E38:M38" si="8" t="shared">E39-E26-E27-E28-E29-E30-E31-E32-E33-E34-E35-E36-E37</f>
        <v>1803.0</v>
      </c>
      <c r="F38" s="5" t="n">
        <f si="8" t="shared"/>
        <v>2450.0</v>
      </c>
      <c r="G38" s="5" t="n">
        <f si="8" t="shared"/>
        <v>2215.0</v>
      </c>
      <c r="H38" s="5" t="n">
        <f si="8" t="shared"/>
        <v>4738.0</v>
      </c>
      <c r="I38" s="5" t="n">
        <f si="8" t="shared"/>
        <v>5373.0</v>
      </c>
      <c r="J38" s="5" t="n">
        <f si="8" t="shared"/>
        <v>2561.0</v>
      </c>
      <c r="K38" s="5" t="n">
        <f si="8" t="shared"/>
        <v>1790.0</v>
      </c>
      <c r="L38" s="5" t="n">
        <f si="8" t="shared"/>
        <v>904.0</v>
      </c>
      <c r="M38" s="5" t="n">
        <f si="8" t="shared"/>
        <v>5344.0</v>
      </c>
      <c r="N38" s="11" t="n">
        <f si="5" t="shared"/>
        <v>29246.0</v>
      </c>
      <c r="O38" s="5" t="n">
        <f>O39-O26-O27-O28-O29-O30-O31-O32-O33-O34-O35-O36-O37</f>
        <v>717307.0</v>
      </c>
      <c r="P38" s="5" t="n">
        <f>P39-P26-P27-P28-P29-P30-P31-P32-P33-P34-P35-P36-P37</f>
        <v>309719.0</v>
      </c>
      <c r="Q38" s="11" t="n">
        <f si="2" t="shared"/>
        <v>23902.0</v>
      </c>
      <c r="R38" s="6" t="n">
        <f si="0" t="shared"/>
        <v>12.957869634340222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13618.0</v>
      </c>
      <c r="E39" s="5" t="n">
        <v>11195.0</v>
      </c>
      <c r="F39" s="5" t="n">
        <v>14947.0</v>
      </c>
      <c r="G39" s="5" t="n">
        <v>13004.0</v>
      </c>
      <c r="H39" s="5" t="n">
        <v>27440.0</v>
      </c>
      <c r="I39" s="5" t="n">
        <v>36217.0</v>
      </c>
      <c r="J39" s="5" t="n">
        <v>17560.0</v>
      </c>
      <c r="K39" s="5" t="n">
        <v>9373.0</v>
      </c>
      <c r="L39" s="5" t="n">
        <v>5134.0</v>
      </c>
      <c r="M39" s="5" t="n">
        <v>32520.0</v>
      </c>
      <c r="N39" s="11" t="n">
        <f si="5" t="shared"/>
        <v>181008.0</v>
      </c>
      <c r="O39" s="5" t="n">
        <v>3721452.0</v>
      </c>
      <c r="P39" s="5" t="n">
        <v>1859015.0</v>
      </c>
      <c r="Q39" s="11" t="n">
        <f si="2" t="shared"/>
        <v>148488.0</v>
      </c>
      <c r="R39" s="6" t="n">
        <f si="0" t="shared"/>
        <v>12.519631215990518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3726.0</v>
      </c>
      <c r="E40" s="5" t="n">
        <v>2983.0</v>
      </c>
      <c r="F40" s="5" t="n">
        <v>4987.0</v>
      </c>
      <c r="G40" s="5" t="n">
        <v>5565.0</v>
      </c>
      <c r="H40" s="5" t="n">
        <v>12436.0</v>
      </c>
      <c r="I40" s="5" t="n">
        <v>13831.0</v>
      </c>
      <c r="J40" s="5" t="n">
        <v>5012.0</v>
      </c>
      <c r="K40" s="5" t="n">
        <v>1708.0</v>
      </c>
      <c r="L40" s="5" t="n">
        <v>547.0</v>
      </c>
      <c r="M40" s="5" t="n">
        <v>7559.0</v>
      </c>
      <c r="N40" s="11" t="n">
        <f si="5" t="shared"/>
        <v>58354.0</v>
      </c>
      <c r="O40" s="5" t="n">
        <v>656797.0</v>
      </c>
      <c r="P40" s="5" t="n">
        <v>487597.0</v>
      </c>
      <c r="Q40" s="11" t="n">
        <f si="2" t="shared"/>
        <v>50795.0</v>
      </c>
      <c r="R40" s="6" t="n">
        <f si="0" t="shared"/>
        <v>9.599310955802736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515.0</v>
      </c>
      <c r="E41" s="5" t="n">
        <v>507.0</v>
      </c>
      <c r="F41" s="5" t="n">
        <v>795.0</v>
      </c>
      <c r="G41" s="5" t="n">
        <v>759.0</v>
      </c>
      <c r="H41" s="5" t="n">
        <v>1678.0</v>
      </c>
      <c r="I41" s="5" t="n">
        <v>2054.0</v>
      </c>
      <c r="J41" s="5" t="n">
        <v>1022.0</v>
      </c>
      <c r="K41" s="5" t="n">
        <v>473.0</v>
      </c>
      <c r="L41" s="5" t="n">
        <v>168.0</v>
      </c>
      <c r="M41" s="5" t="n">
        <v>1199.0</v>
      </c>
      <c r="N41" s="11" t="n">
        <f si="5" t="shared"/>
        <v>9170.0</v>
      </c>
      <c r="O41" s="5" t="n">
        <v>168109.0</v>
      </c>
      <c r="P41" s="5" t="n">
        <v>93780.0</v>
      </c>
      <c r="Q41" s="11" t="n">
        <f si="2" t="shared"/>
        <v>7971.0</v>
      </c>
      <c r="R41" s="6" t="n">
        <f si="0" t="shared"/>
        <v>11.765148663906661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68.0</v>
      </c>
      <c r="E42" s="5" t="n">
        <f ref="E42:M42" si="9" t="shared">E43-E40-E41</f>
        <v>36.0</v>
      </c>
      <c r="F42" s="5" t="n">
        <f si="9" t="shared"/>
        <v>64.0</v>
      </c>
      <c r="G42" s="5" t="n">
        <f si="9" t="shared"/>
        <v>76.0</v>
      </c>
      <c r="H42" s="5" t="n">
        <f si="9" t="shared"/>
        <v>145.0</v>
      </c>
      <c r="I42" s="5" t="n">
        <f si="9" t="shared"/>
        <v>141.0</v>
      </c>
      <c r="J42" s="5" t="n">
        <f si="9" t="shared"/>
        <v>149.0</v>
      </c>
      <c r="K42" s="5" t="n">
        <f si="9" t="shared"/>
        <v>65.0</v>
      </c>
      <c r="L42" s="5" t="n">
        <f si="9" t="shared"/>
        <v>26.0</v>
      </c>
      <c r="M42" s="5" t="n">
        <f si="9" t="shared"/>
        <v>179.0</v>
      </c>
      <c r="N42" s="11" t="n">
        <f si="5" t="shared"/>
        <v>949.0</v>
      </c>
      <c r="O42" s="5" t="n">
        <f>O43-O40-O41</f>
        <v>77503.0</v>
      </c>
      <c r="P42" s="5" t="n">
        <f>P43-P40-P41</f>
        <v>10992.0</v>
      </c>
      <c r="Q42" s="11" t="n">
        <f si="2" t="shared"/>
        <v>770.0</v>
      </c>
      <c r="R42" s="6" t="n">
        <f si="0" t="shared"/>
        <v>14.275324675324676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4309.0</v>
      </c>
      <c r="E43" s="5" t="n">
        <v>3526.0</v>
      </c>
      <c r="F43" s="5" t="n">
        <v>5846.0</v>
      </c>
      <c r="G43" s="5" t="n">
        <v>6400.0</v>
      </c>
      <c r="H43" s="5" t="n">
        <v>14259.0</v>
      </c>
      <c r="I43" s="5" t="n">
        <v>16026.0</v>
      </c>
      <c r="J43" s="5" t="n">
        <v>6183.0</v>
      </c>
      <c r="K43" s="5" t="n">
        <v>2246.0</v>
      </c>
      <c r="L43" s="5" t="n">
        <v>741.0</v>
      </c>
      <c r="M43" s="5" t="n">
        <v>8937.0</v>
      </c>
      <c r="N43" s="11" t="n">
        <f si="5" t="shared"/>
        <v>68473.0</v>
      </c>
      <c r="O43" s="5" t="n">
        <v>902409.0</v>
      </c>
      <c r="P43" s="5" t="n">
        <v>592369.0</v>
      </c>
      <c r="Q43" s="11" t="n">
        <f si="2" t="shared"/>
        <v>59536.0</v>
      </c>
      <c r="R43" s="6" t="n">
        <f si="0" t="shared"/>
        <v>9.949761488847084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75.0</v>
      </c>
      <c r="E44" s="8" t="n">
        <v>55.0</v>
      </c>
      <c r="F44" s="8" t="n">
        <v>90.0</v>
      </c>
      <c r="G44" s="8" t="n">
        <v>87.0</v>
      </c>
      <c r="H44" s="8" t="n">
        <v>223.0</v>
      </c>
      <c r="I44" s="8" t="n">
        <v>271.0</v>
      </c>
      <c r="J44" s="8" t="n">
        <v>284.0</v>
      </c>
      <c r="K44" s="8" t="n">
        <v>250.0</v>
      </c>
      <c r="L44" s="8" t="n">
        <v>153.0</v>
      </c>
      <c r="M44" s="8" t="n">
        <v>846.0</v>
      </c>
      <c r="N44" s="11" t="n">
        <f si="5" t="shared"/>
        <v>2334.0</v>
      </c>
      <c r="O44" s="8" t="n">
        <v>314917.0</v>
      </c>
      <c r="P44" s="8" t="n">
        <v>34340.0</v>
      </c>
      <c r="Q44" s="11" t="n">
        <f si="2" t="shared"/>
        <v>1488.0</v>
      </c>
      <c r="R44" s="6" t="n">
        <f si="0" t="shared"/>
        <v>23.077956989247312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36.0</v>
      </c>
      <c r="E45" s="8" t="n">
        <f ref="E45:M45" si="10" t="shared">E46-E44</f>
        <v>103.0</v>
      </c>
      <c r="F45" s="8" t="n">
        <f si="10" t="shared"/>
        <v>110.0</v>
      </c>
      <c r="G45" s="8" t="n">
        <f si="10" t="shared"/>
        <v>164.0</v>
      </c>
      <c r="H45" s="8" t="n">
        <f si="10" t="shared"/>
        <v>466.0</v>
      </c>
      <c r="I45" s="8" t="n">
        <f si="10" t="shared"/>
        <v>430.0</v>
      </c>
      <c r="J45" s="8" t="n">
        <f si="10" t="shared"/>
        <v>337.0</v>
      </c>
      <c r="K45" s="8" t="n">
        <f si="10" t="shared"/>
        <v>172.0</v>
      </c>
      <c r="L45" s="8" t="n">
        <f si="10" t="shared"/>
        <v>171.0</v>
      </c>
      <c r="M45" s="8" t="n">
        <f si="10" t="shared"/>
        <v>744.0</v>
      </c>
      <c r="N45" s="11" t="n">
        <f si="5" t="shared"/>
        <v>2733.0</v>
      </c>
      <c r="O45" s="8" t="n">
        <f>O46-O44</f>
        <v>385826.0</v>
      </c>
      <c r="P45" s="8" t="n">
        <f>P46-P44</f>
        <v>37623.0</v>
      </c>
      <c r="Q45" s="11" t="n">
        <f si="2" t="shared"/>
        <v>1989.0</v>
      </c>
      <c r="R45" s="6" t="n">
        <f si="0" t="shared"/>
        <v>18.91553544494721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111.0</v>
      </c>
      <c r="E46" s="8" t="n">
        <v>158.0</v>
      </c>
      <c r="F46" s="8" t="n">
        <v>200.0</v>
      </c>
      <c r="G46" s="8" t="n">
        <v>251.0</v>
      </c>
      <c r="H46" s="8" t="n">
        <v>689.0</v>
      </c>
      <c r="I46" s="8" t="n">
        <v>701.0</v>
      </c>
      <c r="J46" s="8" t="n">
        <v>621.0</v>
      </c>
      <c r="K46" s="8" t="n">
        <v>422.0</v>
      </c>
      <c r="L46" s="8" t="n">
        <v>324.0</v>
      </c>
      <c r="M46" s="8" t="n">
        <v>1590.0</v>
      </c>
      <c r="N46" s="11" t="n">
        <f si="5" t="shared"/>
        <v>5067.0</v>
      </c>
      <c r="O46" s="8" t="n">
        <v>700743.0</v>
      </c>
      <c r="P46" s="8" t="n">
        <v>71963.0</v>
      </c>
      <c r="Q46" s="11" t="n">
        <f si="2" t="shared"/>
        <v>3477.0</v>
      </c>
      <c r="R46" s="6" t="n">
        <f si="0" t="shared"/>
        <v>20.696865113603682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45.0</v>
      </c>
      <c r="E47" s="5" t="n">
        <v>126.0</v>
      </c>
      <c r="F47" s="5" t="n">
        <v>140.0</v>
      </c>
      <c r="G47" s="5" t="n">
        <v>98.0</v>
      </c>
      <c r="H47" s="5" t="n">
        <v>139.0</v>
      </c>
      <c r="I47" s="5" t="n">
        <v>108.0</v>
      </c>
      <c r="J47" s="5" t="n">
        <v>29.0</v>
      </c>
      <c r="K47" s="5" t="n">
        <v>19.0</v>
      </c>
      <c r="L47" s="5" t="n">
        <v>12.0</v>
      </c>
      <c r="M47" s="5" t="n">
        <v>126.0</v>
      </c>
      <c r="N47" s="11" t="n">
        <f si="5" t="shared"/>
        <v>842.0</v>
      </c>
      <c r="O47" s="5" t="n">
        <v>32072.0</v>
      </c>
      <c r="P47" s="5" t="n">
        <v>5491.0</v>
      </c>
      <c r="Q47" s="11" t="n">
        <f si="2" t="shared"/>
        <v>716.0</v>
      </c>
      <c r="R47" s="6" t="n">
        <f si="0" t="shared"/>
        <v>7.668994413407821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154363.0</v>
      </c>
      <c r="E48" s="5" t="n">
        <f ref="E48:M48" si="11" t="shared">E47+E46+E43+E39+E25+E18</f>
        <v>427464.0</v>
      </c>
      <c r="F48" s="5" t="n">
        <f si="11" t="shared"/>
        <v>864658.0</v>
      </c>
      <c r="G48" s="5" t="n">
        <f si="11" t="shared"/>
        <v>569493.0</v>
      </c>
      <c r="H48" s="5" t="n">
        <f si="11" t="shared"/>
        <v>689099.0</v>
      </c>
      <c r="I48" s="5" t="n">
        <f si="11" t="shared"/>
        <v>437086.0</v>
      </c>
      <c r="J48" s="5" t="n">
        <f si="11" t="shared"/>
        <v>119460.0</v>
      </c>
      <c r="K48" s="5" t="n">
        <f si="11" t="shared"/>
        <v>68119.0</v>
      </c>
      <c r="L48" s="5" t="n">
        <f si="11" t="shared"/>
        <v>46822.0</v>
      </c>
      <c r="M48" s="5" t="n">
        <f si="11" t="shared"/>
        <v>471908.0</v>
      </c>
      <c r="N48" s="11" t="n">
        <f si="5" t="shared"/>
        <v>3848472.0</v>
      </c>
      <c r="O48" s="5" t="n">
        <f>O47+O46+O43+O39+O25+O18</f>
        <v>2.30651323E8</v>
      </c>
      <c r="P48" s="5" t="n">
        <f>P47+P46+P43+P39+P25+P18</f>
        <v>2.3711276E7</v>
      </c>
      <c r="Q48" s="11" t="n">
        <f si="2" t="shared"/>
        <v>3376564.0</v>
      </c>
      <c r="R48" s="6" t="n">
        <f si="0" t="shared"/>
        <v>7.022309069219479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4.011020477737658</v>
      </c>
      <c r="E49" s="6" t="n">
        <f ref="E49" si="13" t="shared">E48/$N$48*100</f>
        <v>11.107369366335522</v>
      </c>
      <c r="F49" s="6" t="n">
        <f ref="F49" si="14" t="shared">F48/$N$48*100</f>
        <v>22.467566348410486</v>
      </c>
      <c r="G49" s="6" t="n">
        <f ref="G49" si="15" t="shared">G48/$N$48*100</f>
        <v>14.797899010308507</v>
      </c>
      <c r="H49" s="6" t="n">
        <f ref="H49" si="16" t="shared">H48/$N$48*100</f>
        <v>17.905781827177126</v>
      </c>
      <c r="I49" s="6" t="n">
        <f ref="I49" si="17" t="shared">I48/$N$48*100</f>
        <v>11.357390673493272</v>
      </c>
      <c r="J49" s="6" t="n">
        <f ref="J49" si="18" t="shared">J48/$N$48*100</f>
        <v>3.1040891034155895</v>
      </c>
      <c r="K49" s="6" t="n">
        <f ref="K49" si="19" t="shared">K48/$N$48*100</f>
        <v>1.770027169224565</v>
      </c>
      <c r="L49" s="6" t="n">
        <f ref="L49" si="20" t="shared">L48/$N$48*100</f>
        <v>1.2166387075182048</v>
      </c>
      <c r="M49" s="6" t="n">
        <f ref="M49" si="21" t="shared">M48/$N$48*100</f>
        <v>12.262217316379072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