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6月來臺旅客人次及成長率－按國籍分
Table 1-3 Visitor Arrivals by Nationality,
 June, 2024</t>
  </si>
  <si>
    <t>113年6月
Jun.., 2024</t>
  </si>
  <si>
    <t>112年6月
Jun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76348.0</v>
      </c>
      <c r="E3" s="4" t="n">
        <v>58912.0</v>
      </c>
      <c r="F3" s="5" t="n">
        <f>IF(E3=0,"-",(D3-E3)/E3*100)</f>
        <v>29.596686583378602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1944.0</v>
      </c>
      <c r="E4" s="4" t="n">
        <v>47970.0</v>
      </c>
      <c r="F4" s="5" t="n">
        <f ref="F4:F46" si="0" t="shared">IF(E4=0,"-",(D4-E4)/E4*100)</f>
        <v>8.28434438190535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616.0</v>
      </c>
      <c r="E5" s="4" t="n">
        <v>3041.0</v>
      </c>
      <c r="F5" s="5" t="n">
        <f si="0" t="shared"/>
        <v>51.79217362709634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488.0</v>
      </c>
      <c r="E6" s="4" t="n">
        <v>990.0</v>
      </c>
      <c r="F6" s="5" t="n">
        <f si="0" t="shared"/>
        <v>50.30303030303030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7115.0</v>
      </c>
      <c r="E7" s="4" t="n">
        <v>29335.0</v>
      </c>
      <c r="F7" s="5" t="n">
        <f si="0" t="shared"/>
        <v>-7.56775183228225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9995.0</v>
      </c>
      <c r="E8" s="4" t="n">
        <v>36282.0</v>
      </c>
      <c r="F8" s="5" t="n">
        <f si="0" t="shared"/>
        <v>-17.32815170056777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2245.0</v>
      </c>
      <c r="E9" s="4" t="n">
        <v>17054.0</v>
      </c>
      <c r="F9" s="5" t="n">
        <f si="0" t="shared"/>
        <v>30.43860677846839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2753.0</v>
      </c>
      <c r="E10" s="4" t="n">
        <v>31493.0</v>
      </c>
      <c r="F10" s="5" t="n">
        <f si="0" t="shared"/>
        <v>35.75397707427047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6378.0</v>
      </c>
      <c r="E11" s="4" t="n">
        <v>25544.0</v>
      </c>
      <c r="F11" s="5" t="n">
        <f si="0" t="shared"/>
        <v>3.264954588161603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2460.0</v>
      </c>
      <c r="E12" s="4" t="n">
        <v>33126.0</v>
      </c>
      <c r="F12" s="5" t="n">
        <f si="0" t="shared"/>
        <v>-2.010505343234921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881.0</v>
      </c>
      <c r="E13" s="4" t="n">
        <f>E14-E7-E8-E9-E10-E11-E12</f>
        <v>1568.0</v>
      </c>
      <c r="F13" s="5" t="n">
        <f si="0" t="shared"/>
        <v>19.9617346938775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82827.0</v>
      </c>
      <c r="E14" s="4" t="n">
        <v>174402.0</v>
      </c>
      <c r="F14" s="5" t="n">
        <f si="0" t="shared"/>
        <v>4.83079322484833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752.0</v>
      </c>
      <c r="E15" s="4" t="n">
        <f>E16-E3-E4-E5-E6-E14</f>
        <v>542.0</v>
      </c>
      <c r="F15" s="5" t="n">
        <f si="0" t="shared"/>
        <v>38.74538745387454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17975.0</v>
      </c>
      <c r="E16" s="4" t="n">
        <v>285857.0</v>
      </c>
      <c r="F16" s="5" t="n">
        <f si="0" t="shared"/>
        <v>11.23568777395690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969.0</v>
      </c>
      <c r="E17" s="4" t="n">
        <v>7991.0</v>
      </c>
      <c r="F17" s="5" t="n">
        <f si="0" t="shared"/>
        <v>12.238768614691528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8287.0</v>
      </c>
      <c r="E18" s="4" t="n">
        <v>55306.0</v>
      </c>
      <c r="F18" s="5" t="n">
        <f si="0" t="shared"/>
        <v>23.47123277763714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74.0</v>
      </c>
      <c r="E19" s="4" t="n">
        <v>236.0</v>
      </c>
      <c r="F19" s="5" t="n">
        <f si="0" t="shared"/>
        <v>58.4745762711864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69.0</v>
      </c>
      <c r="E20" s="4" t="n">
        <v>219.0</v>
      </c>
      <c r="F20" s="5" t="n">
        <f si="0" t="shared"/>
        <v>68.493150684931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3.0</v>
      </c>
      <c r="E21" s="4" t="n">
        <v>42.0</v>
      </c>
      <c r="F21" s="5" t="n">
        <f si="0" t="shared"/>
        <v>50.0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065.0</v>
      </c>
      <c r="E22" s="4" t="n">
        <f>E23-E17-E18-E19-E20-E21</f>
        <v>838.0</v>
      </c>
      <c r="F22" s="5" t="n">
        <f>IF(E22=0,"-",(D22-E22)/E22*100)</f>
        <v>27.08830548926014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9127.0</v>
      </c>
      <c r="E23" s="4" t="n">
        <v>64632.0</v>
      </c>
      <c r="F23" s="5" t="n">
        <f si="0" t="shared"/>
        <v>22.42697115979700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541.0</v>
      </c>
      <c r="E24" s="4" t="n">
        <v>461.0</v>
      </c>
      <c r="F24" s="5" t="n">
        <f si="0" t="shared"/>
        <v>17.3535791757049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603.0</v>
      </c>
      <c r="E25" s="4" t="n">
        <v>2917.0</v>
      </c>
      <c r="F25" s="5" t="n">
        <f si="0" t="shared"/>
        <v>23.51731230716489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814.0</v>
      </c>
      <c r="E26" s="4" t="n">
        <v>3085.0</v>
      </c>
      <c r="F26" s="5" t="n">
        <f si="0" t="shared"/>
        <v>23.63047001620745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476.0</v>
      </c>
      <c r="E27" s="4" t="n">
        <v>1091.0</v>
      </c>
      <c r="F27" s="5" t="n">
        <f si="0" t="shared"/>
        <v>35.288725939505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592.0</v>
      </c>
      <c r="E28" s="4" t="n">
        <v>1494.0</v>
      </c>
      <c r="F28" s="5" t="n">
        <f si="0" t="shared"/>
        <v>6.559571619812583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88.0</v>
      </c>
      <c r="E29" s="4" t="n">
        <v>456.0</v>
      </c>
      <c r="F29" s="5" t="n">
        <f si="0" t="shared"/>
        <v>28.94736842105263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034.0</v>
      </c>
      <c r="E30" s="4" t="n">
        <v>741.0</v>
      </c>
      <c r="F30" s="5" t="n">
        <f si="0" t="shared"/>
        <v>39.5411605937921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742.0</v>
      </c>
      <c r="E31" s="4" t="n">
        <v>6362.0</v>
      </c>
      <c r="F31" s="5" t="n">
        <f si="0" t="shared"/>
        <v>5.97296447657969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13.0</v>
      </c>
      <c r="E32" s="4" t="n">
        <v>446.0</v>
      </c>
      <c r="F32" s="5" t="n">
        <f si="0" t="shared"/>
        <v>15.02242152466367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40.0</v>
      </c>
      <c r="E33" s="4" t="n">
        <v>134.0</v>
      </c>
      <c r="F33" s="5" t="n">
        <f si="0" t="shared"/>
        <v>4.477611940298507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70.0</v>
      </c>
      <c r="E34" s="4" t="n">
        <v>535.0</v>
      </c>
      <c r="F34" s="5" t="n">
        <f si="0" t="shared"/>
        <v>25.23364485981308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313.0</v>
      </c>
      <c r="E35" s="4" t="n">
        <f>E36-E24-E25-E26-E27-E28-E29-E30-E31-E32-E33-E34</f>
        <v>4506.0</v>
      </c>
      <c r="F35" s="5" t="n">
        <f si="0" t="shared"/>
        <v>40.1020861074123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7026.0</v>
      </c>
      <c r="E36" s="4" t="n">
        <v>22228.0</v>
      </c>
      <c r="F36" s="5" t="n">
        <f si="0" t="shared"/>
        <v>21.585387799172214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7743.0</v>
      </c>
      <c r="E37" s="4" t="n">
        <v>6221.0</v>
      </c>
      <c r="F37" s="5" t="n">
        <f si="0" t="shared"/>
        <v>24.465520012859667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466.0</v>
      </c>
      <c r="E38" s="4" t="n">
        <v>1334.0</v>
      </c>
      <c r="F38" s="5" t="n">
        <f si="0" t="shared"/>
        <v>9.8950524737631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48.0</v>
      </c>
      <c r="E39" s="4" t="n">
        <f>E40-E37-E38</f>
        <v>116.0</v>
      </c>
      <c r="F39" s="5" t="n">
        <f si="0" t="shared"/>
        <v>27.58620689655172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9357.0</v>
      </c>
      <c r="E40" s="4" t="n">
        <v>7671.0</v>
      </c>
      <c r="F40" s="5" t="n">
        <f si="0" t="shared"/>
        <v>21.97888150175987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39.0</v>
      </c>
      <c r="E41" s="4" t="n">
        <v>298.0</v>
      </c>
      <c r="F41" s="5" t="n">
        <f si="0" t="shared"/>
        <v>13.758389261744966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511.0</v>
      </c>
      <c r="E42" s="4" t="n">
        <f>E43-E41</f>
        <v>428.0</v>
      </c>
      <c r="F42" s="5" t="n">
        <f si="0" t="shared"/>
        <v>19.3925233644859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50.0</v>
      </c>
      <c r="E43" s="4" t="n">
        <v>726.0</v>
      </c>
      <c r="F43" s="5" t="n">
        <f si="0" t="shared"/>
        <v>17.07988980716253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59.0</v>
      </c>
      <c r="E44" s="4" t="n">
        <v>66.0</v>
      </c>
      <c r="F44" s="5" t="n">
        <f si="0" t="shared"/>
        <v>-10.60606060606060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37116.0</v>
      </c>
      <c r="E45" s="4" t="n">
        <v>128513.0</v>
      </c>
      <c r="F45" s="5" t="n">
        <f si="0" t="shared"/>
        <v>6.694264393485485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571510.0</v>
      </c>
      <c r="E46" s="8" t="n">
        <f>E44+E43+E40+E36+E23+E16+E45</f>
        <v>509693.0</v>
      </c>
      <c r="F46" s="5" t="n">
        <f si="0" t="shared"/>
        <v>12.12828114178534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