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<sst xmlns="http://schemas.openxmlformats.org/spreadsheetml/2006/main" count="98" uniqueCount="56">
  <si>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</si>
  <si>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</si>
  <si>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</si>
  <si>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</si>
  <si>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</si>
  <si>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</si>
  <si>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</si>
  <si>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</si>
  <si>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</si>
  <si>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</si>
  <si>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</si>
  <si>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</si>
  <si>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</si>
  <si>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</si>
  <si>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</si>
  <si>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</si>
  <si>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</si>
  <si>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</si>
  <si>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</si>
  <si>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</si>
  <si>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</si>
  <si>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</si>
  <si>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</si>
  <si>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</si>
  <si>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</si>
  <si>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</si>
  <si>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</si>
  <si>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</si>
  <si>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</si>
  <si>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</si>
  <si>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</si>
  <si>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</si>
  <si>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</si>
  <si>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</si>
  <si>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</si>
  <si>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</si>
  <si>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</si>
  <si>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</si>
  <si>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</si>
  <si>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</si>
  <si>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</si>
  <si>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</si>
  <si>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</si>
  <si>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</si>
  <si>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</si>
  <si>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</si>
  <si>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</si>
  <si>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</si>
  <si>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</si>
  <si>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</si>
  <si>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</si>
  <si>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</si>
  <si>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</si>
  <si>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113年1至6月來臺旅客人次及成長率－按國籍分
Table 1-3 Visitor Arrivals by Nationality,
 January-June, 2024</t>
  </si>
  <si>
    <t>113年1至6月
Jan.-June., 2024</t>
  </si>
  <si>
    <t>112年1至6月
Jan.-June.,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</si>
</sst>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609329.0</v>
      </c>
      <c r="E3" s="4" t="n">
        <v>323783.0</v>
      </c>
      <c r="F3" s="5" t="n">
        <f>IF(E3=0,"-",(D3-E3)/E3*100)</f>
        <v>88.19054737277744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510471.0</v>
      </c>
      <c r="E4" s="4" t="n">
        <v>312949.0</v>
      </c>
      <c r="F4" s="5" t="n">
        <f ref="F4:F46" si="0" t="shared">IF(E4=0,"-",(D4-E4)/E4*100)</f>
        <v>63.11635442196651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21930.0</v>
      </c>
      <c r="E5" s="4" t="n">
        <v>17402.0</v>
      </c>
      <c r="F5" s="5" t="n">
        <f si="0" t="shared"/>
        <v>26.019997701413633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7498.0</v>
      </c>
      <c r="E6" s="4" t="n">
        <v>6526.0</v>
      </c>
      <c r="F6" s="5" t="n">
        <f si="0" t="shared"/>
        <v>14.89426907753601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247121.0</v>
      </c>
      <c r="E7" s="4" t="n">
        <v>212276.0</v>
      </c>
      <c r="F7" s="5" t="n">
        <f si="0" t="shared"/>
        <v>16.414950347660593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194070.0</v>
      </c>
      <c r="E8" s="4" t="n">
        <v>182238.0</v>
      </c>
      <c r="F8" s="5" t="n">
        <f si="0" t="shared"/>
        <v>6.492608566819215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116346.0</v>
      </c>
      <c r="E9" s="4" t="n">
        <v>97204.0</v>
      </c>
      <c r="F9" s="5" t="n">
        <f si="0" t="shared"/>
        <v>19.69260524258261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231182.0</v>
      </c>
      <c r="E10" s="4" t="n">
        <v>149863.0</v>
      </c>
      <c r="F10" s="5" t="n">
        <f si="0" t="shared"/>
        <v>54.26222616656546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213498.0</v>
      </c>
      <c r="E11" s="4" t="n">
        <v>188705.0</v>
      </c>
      <c r="F11" s="5" t="n">
        <f si="0" t="shared"/>
        <v>13.138496595214752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187045.0</v>
      </c>
      <c r="E12" s="4" t="n">
        <v>193417.0</v>
      </c>
      <c r="F12" s="5" t="n">
        <f si="0" t="shared"/>
        <v>-3.2944363732246904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11999.0</v>
      </c>
      <c r="E13" s="4" t="n">
        <f>E14-E7-E8-E9-E10-E11-E12</f>
        <v>8871.0</v>
      </c>
      <c r="F13" s="5" t="n">
        <f si="0" t="shared"/>
        <v>35.26096268740841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1201261.0</v>
      </c>
      <c r="E14" s="4" t="n">
        <v>1032574.0</v>
      </c>
      <c r="F14" s="5" t="n">
        <f si="0" t="shared"/>
        <v>16.336553118711105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4010.0</v>
      </c>
      <c r="E15" s="4" t="n">
        <f>E16-E3-E4-E5-E6-E14</f>
        <v>3189.0</v>
      </c>
      <c r="F15" s="5" t="n">
        <f si="0" t="shared"/>
        <v>25.744747569771086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2354499.0</v>
      </c>
      <c r="E16" s="4" t="n">
        <v>1696423.0</v>
      </c>
      <c r="F16" s="5" t="n">
        <f si="0" t="shared"/>
        <v>38.79197582206796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70500.0</v>
      </c>
      <c r="E17" s="4" t="n">
        <v>49443.0</v>
      </c>
      <c r="F17" s="5" t="n">
        <f si="0" t="shared"/>
        <v>42.58843516776894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321746.0</v>
      </c>
      <c r="E18" s="4" t="n">
        <v>232969.0</v>
      </c>
      <c r="F18" s="5" t="n">
        <f si="0" t="shared"/>
        <v>38.10678673986668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2159.0</v>
      </c>
      <c r="E19" s="4" t="n">
        <v>1365.0</v>
      </c>
      <c r="F19" s="5" t="n">
        <f si="0" t="shared"/>
        <v>58.168498168498175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2244.0</v>
      </c>
      <c r="E20" s="4" t="n">
        <v>1453.0</v>
      </c>
      <c r="F20" s="5" t="n">
        <f si="0" t="shared"/>
        <v>54.439091534755676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532.0</v>
      </c>
      <c r="E21" s="4" t="n">
        <v>377.0</v>
      </c>
      <c r="F21" s="5" t="n">
        <f si="0" t="shared"/>
        <v>41.11405835543766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6325.0</v>
      </c>
      <c r="E22" s="4" t="n">
        <f>E23-E17-E18-E19-E20-E21</f>
        <v>4993.0</v>
      </c>
      <c r="F22" s="5" t="n">
        <f>IF(E22=0,"-",(D22-E22)/E22*100)</f>
        <v>26.67734828760264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403506.0</v>
      </c>
      <c r="E23" s="4" t="n">
        <v>290600.0</v>
      </c>
      <c r="F23" s="5" t="n">
        <f si="0" t="shared"/>
        <v>38.852718513420506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3891.0</v>
      </c>
      <c r="E24" s="4" t="n">
        <v>3058.0</v>
      </c>
      <c r="F24" s="5" t="n">
        <f si="0" t="shared"/>
        <v>27.240026160889467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28160.0</v>
      </c>
      <c r="E25" s="4" t="n">
        <v>21224.0</v>
      </c>
      <c r="F25" s="5" t="n">
        <f si="0" t="shared"/>
        <v>32.67998492272899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42079.0</v>
      </c>
      <c r="E26" s="4" t="n">
        <v>29930.0</v>
      </c>
      <c r="F26" s="5" t="n">
        <f si="0" t="shared"/>
        <v>40.591379886401604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10211.0</v>
      </c>
      <c r="E27" s="4" t="n">
        <v>7475.0</v>
      </c>
      <c r="F27" s="5" t="n">
        <f si="0" t="shared"/>
        <v>36.602006688963215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12010.0</v>
      </c>
      <c r="E28" s="4" t="n">
        <v>10314.0</v>
      </c>
      <c r="F28" s="5" t="n">
        <f si="0" t="shared"/>
        <v>16.443668799689743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5222.0</v>
      </c>
      <c r="E29" s="4" t="n">
        <v>3830.0</v>
      </c>
      <c r="F29" s="5" t="n">
        <f si="0" t="shared"/>
        <v>36.344647519582246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6560.0</v>
      </c>
      <c r="E30" s="4" t="n">
        <v>4711.0</v>
      </c>
      <c r="F30" s="5" t="n">
        <f si="0" t="shared"/>
        <v>39.248567183188285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48177.0</v>
      </c>
      <c r="E31" s="4" t="n">
        <v>37986.0</v>
      </c>
      <c r="F31" s="5" t="n">
        <f si="0" t="shared"/>
        <v>26.82830516506081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4846.0</v>
      </c>
      <c r="E32" s="4" t="n">
        <v>3678.0</v>
      </c>
      <c r="F32" s="5" t="n">
        <f si="0" t="shared"/>
        <v>31.756389342033714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1014.0</v>
      </c>
      <c r="E33" s="4" t="n">
        <v>781.0</v>
      </c>
      <c r="F33" s="5" t="n">
        <f si="0" t="shared"/>
        <v>29.833546734955185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3741.0</v>
      </c>
      <c r="E34" s="4" t="n">
        <v>3159.0</v>
      </c>
      <c r="F34" s="5" t="n">
        <f si="0" t="shared"/>
        <v>18.42355175688509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39522.0</v>
      </c>
      <c r="E35" s="4" t="n">
        <f>E36-E24-E25-E26-E27-E28-E29-E30-E31-E32-E33-E34</f>
        <v>28608.0</v>
      </c>
      <c r="F35" s="5" t="n">
        <f si="0" t="shared"/>
        <v>38.1501677852349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205433.0</v>
      </c>
      <c r="E36" s="4" t="n">
        <v>154754.0</v>
      </c>
      <c r="F36" s="5" t="n">
        <f si="0" t="shared"/>
        <v>32.74810344159117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57377.0</v>
      </c>
      <c r="E37" s="4" t="n">
        <v>38736.0</v>
      </c>
      <c r="F37" s="5" t="n">
        <f si="0" t="shared"/>
        <v>48.12319289549773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9927.0</v>
      </c>
      <c r="E38" s="4" t="n">
        <v>7314.0</v>
      </c>
      <c r="F38" s="5" t="n">
        <f si="0" t="shared"/>
        <v>35.72600492206727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817.0</v>
      </c>
      <c r="E39" s="4" t="n">
        <f>E40-E37-E38</f>
        <v>739.0</v>
      </c>
      <c r="F39" s="5" t="n">
        <f si="0" t="shared"/>
        <v>10.554803788903925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68121.0</v>
      </c>
      <c r="E40" s="4" t="n">
        <v>46789.0</v>
      </c>
      <c r="F40" s="5" t="n">
        <f si="0" t="shared"/>
        <v>45.59191262903674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2328.0</v>
      </c>
      <c r="E41" s="4" t="n">
        <v>1939.0</v>
      </c>
      <c r="F41" s="5" t="n">
        <f si="0" t="shared"/>
        <v>20.06188757091284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2958.0</v>
      </c>
      <c r="E42" s="4" t="n">
        <f>E43-E41</f>
        <v>2031.0</v>
      </c>
      <c r="F42" s="5" t="n">
        <f si="0" t="shared"/>
        <v>45.64254062038405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5286.0</v>
      </c>
      <c r="E43" s="4" t="n">
        <v>3970.0</v>
      </c>
      <c r="F43" s="5" t="n">
        <f si="0" t="shared"/>
        <v>33.14861460957179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394.0</v>
      </c>
      <c r="E44" s="4" t="n">
        <v>366.0</v>
      </c>
      <c r="F44" s="5" t="n">
        <f si="0" t="shared"/>
        <v>7.650273224043716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776082.0</v>
      </c>
      <c r="E45" s="4" t="n">
        <v>496026.0</v>
      </c>
      <c r="F45" s="5" t="n">
        <f si="0" t="shared"/>
        <v>56.45994363198703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3813321.0</v>
      </c>
      <c r="E46" s="8" t="n">
        <f>E44+E43+E40+E36+E23+E16+E45</f>
        <v>2688928.0</v>
      </c>
      <c r="F46" s="5" t="n">
        <f si="0" t="shared"/>
        <v>41.81566036725417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