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5月來臺旅客人次及成長率－按國籍分
Table 1-3 Visitor Arrivals by Nationality,
 January-May, 2024</t>
  </si>
  <si>
    <t>113年1至5月
Jan.-May., 2024</t>
  </si>
  <si>
    <t>112年1至5月
Jan.-May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32981.0</v>
      </c>
      <c r="E3" s="4" t="n">
        <v>264871.0</v>
      </c>
      <c r="F3" s="5" t="n">
        <f>IF(E3=0,"-",(D3-E3)/E3*100)</f>
        <v>101.2228594296846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58527.0</v>
      </c>
      <c r="E4" s="4" t="n">
        <v>264979.0</v>
      </c>
      <c r="F4" s="5" t="n">
        <f ref="F4:F46" si="0" t="shared">IF(E4=0,"-",(D4-E4)/E4*100)</f>
        <v>73.042769427011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7314.0</v>
      </c>
      <c r="E5" s="4" t="n">
        <v>14361.0</v>
      </c>
      <c r="F5" s="5" t="n">
        <f si="0" t="shared"/>
        <v>20.562634914003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6010.0</v>
      </c>
      <c r="E6" s="4" t="n">
        <v>5536.0</v>
      </c>
      <c r="F6" s="5" t="n">
        <f si="0" t="shared"/>
        <v>8.5621387283237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20006.0</v>
      </c>
      <c r="E7" s="4" t="n">
        <v>182941.0</v>
      </c>
      <c r="F7" s="5" t="n">
        <f si="0" t="shared"/>
        <v>20.26063047649242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64075.0</v>
      </c>
      <c r="E8" s="4" t="n">
        <v>145956.0</v>
      </c>
      <c r="F8" s="5" t="n">
        <f si="0" t="shared"/>
        <v>12.41401518265778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94101.0</v>
      </c>
      <c r="E9" s="4" t="n">
        <v>80150.0</v>
      </c>
      <c r="F9" s="5" t="n">
        <f si="0" t="shared"/>
        <v>17.40611353711790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88429.0</v>
      </c>
      <c r="E10" s="4" t="n">
        <v>118370.0</v>
      </c>
      <c r="F10" s="5" t="n">
        <f si="0" t="shared"/>
        <v>59.1864492692405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87120.0</v>
      </c>
      <c r="E11" s="4" t="n">
        <v>163161.0</v>
      </c>
      <c r="F11" s="5" t="n">
        <f si="0" t="shared"/>
        <v>14.68426891230134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54585.0</v>
      </c>
      <c r="E12" s="4" t="n">
        <v>160291.0</v>
      </c>
      <c r="F12" s="5" t="n">
        <f si="0" t="shared"/>
        <v>-3.559775658021972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0118.0</v>
      </c>
      <c r="E13" s="4" t="n">
        <f>E14-E7-E8-E9-E10-E11-E12</f>
        <v>7303.0</v>
      </c>
      <c r="F13" s="5" t="n">
        <f si="0" t="shared"/>
        <v>38.54580309461865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018434.0</v>
      </c>
      <c r="E14" s="4" t="n">
        <v>858172.0</v>
      </c>
      <c r="F14" s="5" t="n">
        <f si="0" t="shared"/>
        <v>18.67481111012710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3258.0</v>
      </c>
      <c r="E15" s="4" t="n">
        <f>E16-E3-E4-E5-E6-E14</f>
        <v>2647.0</v>
      </c>
      <c r="F15" s="5" t="n">
        <f si="0" t="shared"/>
        <v>23.08273517189271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036524.0</v>
      </c>
      <c r="E16" s="4" t="n">
        <v>1410566.0</v>
      </c>
      <c r="F16" s="5" t="n">
        <f si="0" t="shared"/>
        <v>44.37637090359472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61531.0</v>
      </c>
      <c r="E17" s="4" t="n">
        <v>41452.0</v>
      </c>
      <c r="F17" s="5" t="n">
        <f si="0" t="shared"/>
        <v>48.43915854482293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53459.0</v>
      </c>
      <c r="E18" s="4" t="n">
        <v>177663.0</v>
      </c>
      <c r="F18" s="5" t="n">
        <f si="0" t="shared"/>
        <v>42.66279416648373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785.0</v>
      </c>
      <c r="E19" s="4" t="n">
        <v>1129.0</v>
      </c>
      <c r="F19" s="5" t="n">
        <f si="0" t="shared"/>
        <v>58.1045172719220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875.0</v>
      </c>
      <c r="E20" s="4" t="n">
        <v>1234.0</v>
      </c>
      <c r="F20" s="5" t="n">
        <f si="0" t="shared"/>
        <v>51.94489465153970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69.0</v>
      </c>
      <c r="E21" s="4" t="n">
        <v>335.0</v>
      </c>
      <c r="F21" s="5" t="n">
        <f si="0" t="shared"/>
        <v>4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5260.0</v>
      </c>
      <c r="E22" s="4" t="n">
        <f>E23-E17-E18-E19-E20-E21</f>
        <v>4155.0</v>
      </c>
      <c r="F22" s="5" t="n">
        <f>IF(E22=0,"-",(D22-E22)/E22*100)</f>
        <v>26.59446450060168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24379.0</v>
      </c>
      <c r="E23" s="4" t="n">
        <v>225968.0</v>
      </c>
      <c r="F23" s="5" t="n">
        <f si="0" t="shared"/>
        <v>43.5508567584790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350.0</v>
      </c>
      <c r="E24" s="4" t="n">
        <v>2597.0</v>
      </c>
      <c r="F24" s="5" t="n">
        <f si="0" t="shared"/>
        <v>28.99499422410473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4557.0</v>
      </c>
      <c r="E25" s="4" t="n">
        <v>18307.0</v>
      </c>
      <c r="F25" s="5" t="n">
        <f si="0" t="shared"/>
        <v>34.13994646856393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8265.0</v>
      </c>
      <c r="E26" s="4" t="n">
        <v>26845.0</v>
      </c>
      <c r="F26" s="5" t="n">
        <f si="0" t="shared"/>
        <v>42.5405103371205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8735.0</v>
      </c>
      <c r="E27" s="4" t="n">
        <v>6384.0</v>
      </c>
      <c r="F27" s="5" t="n">
        <f si="0" t="shared"/>
        <v>36.82644110275689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0418.0</v>
      </c>
      <c r="E28" s="4" t="n">
        <v>8820.0</v>
      </c>
      <c r="F28" s="5" t="n">
        <f si="0" t="shared"/>
        <v>18.11791383219954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4634.0</v>
      </c>
      <c r="E29" s="4" t="n">
        <v>3374.0</v>
      </c>
      <c r="F29" s="5" t="n">
        <f si="0" t="shared"/>
        <v>37.34439834024896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5526.0</v>
      </c>
      <c r="E30" s="4" t="n">
        <v>3970.0</v>
      </c>
      <c r="F30" s="5" t="n">
        <f si="0" t="shared"/>
        <v>39.1939546599496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1435.0</v>
      </c>
      <c r="E31" s="4" t="n">
        <v>31624.0</v>
      </c>
      <c r="F31" s="5" t="n">
        <f si="0" t="shared"/>
        <v>31.02390589425752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333.0</v>
      </c>
      <c r="E32" s="4" t="n">
        <v>3232.0</v>
      </c>
      <c r="F32" s="5" t="n">
        <f si="0" t="shared"/>
        <v>34.0655940594059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874.0</v>
      </c>
      <c r="E33" s="4" t="n">
        <v>647.0</v>
      </c>
      <c r="F33" s="5" t="n">
        <f si="0" t="shared"/>
        <v>35.0850077279752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071.0</v>
      </c>
      <c r="E34" s="4" t="n">
        <v>2624.0</v>
      </c>
      <c r="F34" s="5" t="n">
        <f si="0" t="shared"/>
        <v>17.03506097560975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3209.0</v>
      </c>
      <c r="E35" s="4" t="n">
        <f>E36-E24-E25-E26-E27-E28-E29-E30-E31-E32-E33-E34</f>
        <v>24102.0</v>
      </c>
      <c r="F35" s="5" t="n">
        <f si="0" t="shared"/>
        <v>37.7852460376732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78407.0</v>
      </c>
      <c r="E36" s="4" t="n">
        <v>132526.0</v>
      </c>
      <c r="F36" s="5" t="n">
        <f si="0" t="shared"/>
        <v>34.6203763789746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49634.0</v>
      </c>
      <c r="E37" s="4" t="n">
        <v>32515.0</v>
      </c>
      <c r="F37" s="5" t="n">
        <f si="0" t="shared"/>
        <v>52.64954636321698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8461.0</v>
      </c>
      <c r="E38" s="4" t="n">
        <v>5980.0</v>
      </c>
      <c r="F38" s="5" t="n">
        <f si="0" t="shared"/>
        <v>41.4882943143812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669.0</v>
      </c>
      <c r="E39" s="4" t="n">
        <f>E40-E37-E38</f>
        <v>623.0</v>
      </c>
      <c r="F39" s="5" t="n">
        <f si="0" t="shared"/>
        <v>7.383627608346710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58764.0</v>
      </c>
      <c r="E40" s="4" t="n">
        <v>39118.0</v>
      </c>
      <c r="F40" s="5" t="n">
        <f si="0" t="shared"/>
        <v>50.22240400838489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989.0</v>
      </c>
      <c r="E41" s="4" t="n">
        <v>1641.0</v>
      </c>
      <c r="F41" s="5" t="n">
        <f si="0" t="shared"/>
        <v>21.20658135283363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447.0</v>
      </c>
      <c r="E42" s="4" t="n">
        <f>E43-E41</f>
        <v>1603.0</v>
      </c>
      <c r="F42" s="5" t="n">
        <f si="0" t="shared"/>
        <v>52.6512788521522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4436.0</v>
      </c>
      <c r="E43" s="4" t="n">
        <v>3244.0</v>
      </c>
      <c r="F43" s="5" t="n">
        <f si="0" t="shared"/>
        <v>36.74475955610357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35.0</v>
      </c>
      <c r="E44" s="4" t="n">
        <v>300.0</v>
      </c>
      <c r="F44" s="5" t="n">
        <f si="0" t="shared"/>
        <v>11.66666666666666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638966.0</v>
      </c>
      <c r="E45" s="4" t="n">
        <v>367513.0</v>
      </c>
      <c r="F45" s="5" t="n">
        <f si="0" t="shared"/>
        <v>73.8621490940456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241811.0</v>
      </c>
      <c r="E46" s="8" t="n">
        <f>E44+E43+E40+E36+E23+E16+E45</f>
        <v>2179235.0</v>
      </c>
      <c r="F46" s="5" t="n">
        <f si="0" t="shared"/>
        <v>48.75912877684141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