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<sst xmlns="http://schemas.openxmlformats.org/spreadsheetml/2006/main" count="118" uniqueCount="73">
  <si>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</si>
  <si>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</si>
  <si>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</si>
  <si>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</si>
  <si>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</si>
  <si>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</si>
  <si>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</si>
  <si>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</si>
  <si>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</si>
  <si>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</si>
  <si>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</si>
  <si>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</si>
  <si>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</si>
  <si>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</si>
  <si>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</si>
  <si>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</si>
  <si>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</si>
  <si>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</si>
  <si>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</si>
  <si>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</si>
  <si>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</si>
  <si>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</si>
  <si>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</si>
  <si>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</si>
  <si>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</si>
  <si>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</si>
  <si>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</si>
  <si>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</si>
  <si>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</si>
  <si>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</si>
  <si>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</si>
  <si>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</si>
  <si>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</si>
  <si>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</si>
  <si>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</si>
  <si>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</si>
  <si>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</si>
  <si>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</si>
  <si>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</si>
  <si>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</si>
  <si>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</si>
  <si>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</si>
  <si>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</si>
  <si>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</si>
  <si>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</si>
  <si>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</si>
  <si>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</si>
  <si>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</si>
  <si>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</si>
  <si>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</si>
  <si>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</si>
  <si>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</si>
  <si>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</si>
  <si>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</si>
  <si>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</si>
  <si>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</si>
  <si>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</si>
  <si>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</si>
  <si>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</si>
  <si>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</si>
  <si>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</si>
  <si>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</si>
  <si>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</si>
  <si>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</si>
  <si>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</si>
  <si>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</si>
  <si>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</si>
  <si>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</si>
  <si>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</si>
  <si>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</si>
  <si>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</si>
  <si>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113年1至5月來臺旅客人次～按停留夜數分
Table 1-8  Visitor Arrivals  by Length of Stay,
January-May,2024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</si>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</sst>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17072.0</v>
      </c>
      <c r="E3" s="4" t="n">
        <v>63612.0</v>
      </c>
      <c r="F3" s="4" t="n">
        <v>123761.0</v>
      </c>
      <c r="G3" s="4" t="n">
        <v>132122.0</v>
      </c>
      <c r="H3" s="4" t="n">
        <v>116669.0</v>
      </c>
      <c r="I3" s="4" t="n">
        <v>31193.0</v>
      </c>
      <c r="J3" s="4" t="n">
        <v>6051.0</v>
      </c>
      <c r="K3" s="4" t="n">
        <v>1098.0</v>
      </c>
      <c r="L3" s="4" t="n">
        <v>797.0</v>
      </c>
      <c r="M3" s="4" t="n">
        <v>22018.0</v>
      </c>
      <c r="N3" s="11" t="n">
        <f>SUM(D3:M3)</f>
        <v>514393.0</v>
      </c>
      <c r="O3" s="4" t="n">
        <v>3868398.0</v>
      </c>
      <c r="P3" s="4" t="n">
        <v>2253148.0</v>
      </c>
      <c r="Q3" s="11" t="n">
        <f>SUM(D3:L3)</f>
        <v>492375.0</v>
      </c>
      <c r="R3" s="6" t="n">
        <f ref="R3:R48" si="0" t="shared">IF(P3&lt;&gt;0,P3/SUM(D3:L3),0)</f>
        <v>4.57608123889312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4166.0</v>
      </c>
      <c r="E4" s="5" t="n">
        <v>7064.0</v>
      </c>
      <c r="F4" s="5" t="n">
        <v>11977.0</v>
      </c>
      <c r="G4" s="5" t="n">
        <v>15008.0</v>
      </c>
      <c r="H4" s="5" t="n">
        <v>30769.0</v>
      </c>
      <c r="I4" s="5" t="n">
        <v>26332.0</v>
      </c>
      <c r="J4" s="5" t="n">
        <v>9767.0</v>
      </c>
      <c r="K4" s="5" t="n">
        <v>5415.0</v>
      </c>
      <c r="L4" s="5" t="n">
        <v>5251.0</v>
      </c>
      <c r="M4" s="5" t="n">
        <v>46018.0</v>
      </c>
      <c r="N4" s="11" t="n">
        <f ref="N4:N14" si="1" t="shared">SUM(D4:M4)</f>
        <v>161767.0</v>
      </c>
      <c r="O4" s="5" t="n">
        <v>5768555.0</v>
      </c>
      <c r="P4" s="5" t="n">
        <v>1462712.0</v>
      </c>
      <c r="Q4" s="11" t="n">
        <f ref="Q4:Q48" si="2" t="shared">SUM(D4:L4)</f>
        <v>115749.0</v>
      </c>
      <c r="R4" s="6" t="n">
        <f si="0" t="shared"/>
        <v>12.636929908681717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27160.0</v>
      </c>
      <c r="E5" s="5" t="n">
        <v>146756.0</v>
      </c>
      <c r="F5" s="5" t="n">
        <v>184243.0</v>
      </c>
      <c r="G5" s="5" t="n">
        <v>65808.0</v>
      </c>
      <c r="H5" s="5" t="n">
        <v>44388.0</v>
      </c>
      <c r="I5" s="5" t="n">
        <v>20009.0</v>
      </c>
      <c r="J5" s="5" t="n">
        <v>8938.0</v>
      </c>
      <c r="K5" s="5" t="n">
        <v>7525.0</v>
      </c>
      <c r="L5" s="5" t="n">
        <v>4537.0</v>
      </c>
      <c r="M5" s="5" t="n">
        <v>40684.0</v>
      </c>
      <c r="N5" s="11" t="n">
        <f si="1" t="shared"/>
        <v>550048.0</v>
      </c>
      <c r="O5" s="5" t="n">
        <v>4348462.0</v>
      </c>
      <c r="P5" s="5" t="n">
        <v>2462327.0</v>
      </c>
      <c r="Q5" s="11" t="n">
        <f si="2" t="shared"/>
        <v>509364.0</v>
      </c>
      <c r="R5" s="6" t="n">
        <f si="0" t="shared"/>
        <v>4.834120589598008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9629.0</v>
      </c>
      <c r="E6" s="5" t="n">
        <v>61007.0</v>
      </c>
      <c r="F6" s="5" t="n">
        <v>258104.0</v>
      </c>
      <c r="G6" s="5" t="n">
        <v>75514.0</v>
      </c>
      <c r="H6" s="5" t="n">
        <v>31570.0</v>
      </c>
      <c r="I6" s="5" t="n">
        <v>8799.0</v>
      </c>
      <c r="J6" s="5" t="n">
        <v>3720.0</v>
      </c>
      <c r="K6" s="5" t="n">
        <v>2928.0</v>
      </c>
      <c r="L6" s="5" t="n">
        <v>1706.0</v>
      </c>
      <c r="M6" s="5" t="n">
        <v>12130.0</v>
      </c>
      <c r="N6" s="11" t="n">
        <f si="1" t="shared"/>
        <v>465107.0</v>
      </c>
      <c r="O6" s="5" t="n">
        <v>2460277.0</v>
      </c>
      <c r="P6" s="5" t="n">
        <v>1811300.0</v>
      </c>
      <c r="Q6" s="11" t="n">
        <f si="2" t="shared"/>
        <v>452977.0</v>
      </c>
      <c r="R6" s="6" t="n">
        <f si="0" t="shared"/>
        <v>3.9986577684959723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717.0</v>
      </c>
      <c r="E7" s="5" t="n">
        <v>853.0</v>
      </c>
      <c r="F7" s="5" t="n">
        <v>1242.0</v>
      </c>
      <c r="G7" s="5" t="n">
        <v>1180.0</v>
      </c>
      <c r="H7" s="5" t="n">
        <v>2171.0</v>
      </c>
      <c r="I7" s="5" t="n">
        <v>1782.0</v>
      </c>
      <c r="J7" s="5" t="n">
        <v>877.0</v>
      </c>
      <c r="K7" s="5" t="n">
        <v>994.0</v>
      </c>
      <c r="L7" s="5" t="n">
        <v>599.0</v>
      </c>
      <c r="M7" s="5" t="n">
        <v>3620.0</v>
      </c>
      <c r="N7" s="11" t="n">
        <f si="1" t="shared"/>
        <v>14035.0</v>
      </c>
      <c r="O7" s="5" t="n">
        <v>1022229.0</v>
      </c>
      <c r="P7" s="5" t="n">
        <v>155460.0</v>
      </c>
      <c r="Q7" s="11" t="n">
        <f si="2" t="shared"/>
        <v>10415.0</v>
      </c>
      <c r="R7" s="6" t="n">
        <f si="0" t="shared"/>
        <v>14.926548247719635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415.0</v>
      </c>
      <c r="E8" s="5" t="n">
        <v>631.0</v>
      </c>
      <c r="F8" s="5" t="n">
        <v>809.0</v>
      </c>
      <c r="G8" s="5" t="n">
        <v>827.0</v>
      </c>
      <c r="H8" s="5" t="n">
        <v>1388.0</v>
      </c>
      <c r="I8" s="5" t="n">
        <v>1317.0</v>
      </c>
      <c r="J8" s="5" t="n">
        <v>653.0</v>
      </c>
      <c r="K8" s="5" t="n">
        <v>271.0</v>
      </c>
      <c r="L8" s="5" t="n">
        <v>186.0</v>
      </c>
      <c r="M8" s="5" t="n">
        <v>678.0</v>
      </c>
      <c r="N8" s="11" t="n">
        <f si="1" t="shared"/>
        <v>7175.0</v>
      </c>
      <c r="O8" s="5" t="n">
        <v>177704.0</v>
      </c>
      <c r="P8" s="5" t="n">
        <v>70661.0</v>
      </c>
      <c r="Q8" s="11" t="n">
        <f si="2" t="shared"/>
        <v>6497.0</v>
      </c>
      <c r="R8" s="6" t="n">
        <f si="0" t="shared"/>
        <v>10.875942742804371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6039.0</v>
      </c>
      <c r="E9" s="5" t="n">
        <v>4173.0</v>
      </c>
      <c r="F9" s="5" t="n">
        <v>10168.0</v>
      </c>
      <c r="G9" s="5" t="n">
        <v>24065.0</v>
      </c>
      <c r="H9" s="5" t="n">
        <v>96017.0</v>
      </c>
      <c r="I9" s="5" t="n">
        <v>37975.0</v>
      </c>
      <c r="J9" s="5" t="n">
        <v>7232.0</v>
      </c>
      <c r="K9" s="5" t="n">
        <v>4649.0</v>
      </c>
      <c r="L9" s="5" t="n">
        <v>2939.0</v>
      </c>
      <c r="M9" s="5" t="n">
        <v>18339.0</v>
      </c>
      <c r="N9" s="11" t="n">
        <f si="1" t="shared"/>
        <v>211596.0</v>
      </c>
      <c r="O9" s="5" t="n">
        <v>6708911.0</v>
      </c>
      <c r="P9" s="5" t="n">
        <v>1673299.0</v>
      </c>
      <c r="Q9" s="11" t="n">
        <f si="2" t="shared"/>
        <v>193257.0</v>
      </c>
      <c r="R9" s="6" t="n">
        <f si="0" t="shared"/>
        <v>8.658413408052489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3294.0</v>
      </c>
      <c r="E10" s="5" t="n">
        <v>6900.0</v>
      </c>
      <c r="F10" s="5" t="n">
        <v>14381.0</v>
      </c>
      <c r="G10" s="5" t="n">
        <v>24879.0</v>
      </c>
      <c r="H10" s="5" t="n">
        <v>80326.0</v>
      </c>
      <c r="I10" s="5" t="n">
        <v>50392.0</v>
      </c>
      <c r="J10" s="5" t="n">
        <v>5057.0</v>
      </c>
      <c r="K10" s="5" t="n">
        <v>1245.0</v>
      </c>
      <c r="L10" s="5" t="n">
        <v>420.0</v>
      </c>
      <c r="M10" s="5" t="n">
        <v>2371.0</v>
      </c>
      <c r="N10" s="11" t="n">
        <f si="1" t="shared"/>
        <v>189265.0</v>
      </c>
      <c r="O10" s="5" t="n">
        <v>1524448.0</v>
      </c>
      <c r="P10" s="5" t="n">
        <v>1319373.0</v>
      </c>
      <c r="Q10" s="11" t="n">
        <f si="2" t="shared"/>
        <v>186894.0</v>
      </c>
      <c r="R10" s="6" t="n">
        <f si="0" t="shared"/>
        <v>7.0594722141962825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5340.0</v>
      </c>
      <c r="E11" s="5" t="n">
        <v>1448.0</v>
      </c>
      <c r="F11" s="5" t="n">
        <v>2862.0</v>
      </c>
      <c r="G11" s="5" t="n">
        <v>3997.0</v>
      </c>
      <c r="H11" s="5" t="n">
        <v>12164.0</v>
      </c>
      <c r="I11" s="5" t="n">
        <v>12117.0</v>
      </c>
      <c r="J11" s="5" t="n">
        <v>2906.0</v>
      </c>
      <c r="K11" s="5" t="n">
        <v>2384.0</v>
      </c>
      <c r="L11" s="5" t="n">
        <v>1231.0</v>
      </c>
      <c r="M11" s="5" t="n">
        <v>34223.0</v>
      </c>
      <c r="N11" s="11" t="n">
        <f si="1" t="shared"/>
        <v>78672.0</v>
      </c>
      <c r="O11" s="5" t="n">
        <v>4.6568019E7</v>
      </c>
      <c r="P11" s="5" t="n">
        <v>498693.0</v>
      </c>
      <c r="Q11" s="11" t="n">
        <f si="2" t="shared"/>
        <v>44449.0</v>
      </c>
      <c r="R11" s="6" t="n">
        <f si="0" t="shared"/>
        <v>11.219442507143018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5447.0</v>
      </c>
      <c r="E12" s="5" t="n">
        <v>11113.0</v>
      </c>
      <c r="F12" s="5" t="n">
        <v>37726.0</v>
      </c>
      <c r="G12" s="5" t="n">
        <v>35649.0</v>
      </c>
      <c r="H12" s="5" t="n">
        <v>33927.0</v>
      </c>
      <c r="I12" s="5" t="n">
        <v>17958.0</v>
      </c>
      <c r="J12" s="5" t="n">
        <v>1424.0</v>
      </c>
      <c r="K12" s="5" t="n">
        <v>1960.0</v>
      </c>
      <c r="L12" s="5" t="n">
        <v>1222.0</v>
      </c>
      <c r="M12" s="5" t="n">
        <v>36608.0</v>
      </c>
      <c r="N12" s="11" t="n">
        <f si="1" t="shared"/>
        <v>183034.0</v>
      </c>
      <c r="O12" s="5" t="n">
        <v>3.3083722E7</v>
      </c>
      <c r="P12" s="5" t="n">
        <v>888296.0</v>
      </c>
      <c r="Q12" s="11" t="n">
        <f si="2" t="shared"/>
        <v>146426.0</v>
      </c>
      <c r="R12" s="6" t="n">
        <f si="0" t="shared"/>
        <v>6.066518241295944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3514.0</v>
      </c>
      <c r="E13" s="5" t="n">
        <v>12372.0</v>
      </c>
      <c r="F13" s="5" t="n">
        <v>46291.0</v>
      </c>
      <c r="G13" s="5" t="n">
        <v>36600.0</v>
      </c>
      <c r="H13" s="5" t="n">
        <v>25095.0</v>
      </c>
      <c r="I13" s="5" t="n">
        <v>35551.0</v>
      </c>
      <c r="J13" s="5" t="n">
        <v>2441.0</v>
      </c>
      <c r="K13" s="5" t="n">
        <v>2075.0</v>
      </c>
      <c r="L13" s="5" t="n">
        <v>1384.0</v>
      </c>
      <c r="M13" s="5" t="n">
        <v>20903.0</v>
      </c>
      <c r="N13" s="11" t="n">
        <f si="1" t="shared"/>
        <v>186226.0</v>
      </c>
      <c r="O13" s="5" t="n">
        <v>1.6651045E7</v>
      </c>
      <c r="P13" s="5" t="n">
        <v>1136677.0</v>
      </c>
      <c r="Q13" s="11" t="n">
        <f si="2" t="shared"/>
        <v>165323.0</v>
      </c>
      <c r="R13" s="6" t="n">
        <f si="0" t="shared"/>
        <v>6.875492218263641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862.0</v>
      </c>
      <c r="E14" s="5" t="n">
        <v>3148.0</v>
      </c>
      <c r="F14" s="5" t="n">
        <v>7919.0</v>
      </c>
      <c r="G14" s="5" t="n">
        <v>24303.0</v>
      </c>
      <c r="H14" s="5" t="n">
        <v>9229.0</v>
      </c>
      <c r="I14" s="5" t="n">
        <v>6885.0</v>
      </c>
      <c r="J14" s="5" t="n">
        <v>3545.0</v>
      </c>
      <c r="K14" s="5" t="n">
        <v>4943.0</v>
      </c>
      <c r="L14" s="5" t="n">
        <v>6015.0</v>
      </c>
      <c r="M14" s="5" t="n">
        <v>79087.0</v>
      </c>
      <c r="N14" s="11" t="n">
        <f si="1" t="shared"/>
        <v>145936.0</v>
      </c>
      <c r="O14" s="5" t="n">
        <v>6.0685536E7</v>
      </c>
      <c r="P14" s="5" t="n">
        <v>1041257.0</v>
      </c>
      <c r="Q14" s="11" t="n">
        <f si="2" t="shared"/>
        <v>66849.0</v>
      </c>
      <c r="R14" s="6" t="n">
        <f si="0" t="shared"/>
        <v>15.57625394545917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369.0</v>
      </c>
      <c r="E15" s="5" t="n">
        <f ref="E15:M15" si="3" t="shared">E16-E9-E10-E11-E12-E13-E14</f>
        <v>325.0</v>
      </c>
      <c r="F15" s="5" t="n">
        <f si="3" t="shared"/>
        <v>660.0</v>
      </c>
      <c r="G15" s="5" t="n">
        <f si="3" t="shared"/>
        <v>1279.0</v>
      </c>
      <c r="H15" s="5" t="n">
        <f si="3" t="shared"/>
        <v>2566.0</v>
      </c>
      <c r="I15" s="5" t="n">
        <f si="3" t="shared"/>
        <v>1836.0</v>
      </c>
      <c r="J15" s="5" t="n">
        <f si="3" t="shared"/>
        <v>810.0</v>
      </c>
      <c r="K15" s="5" t="n">
        <f si="3" t="shared"/>
        <v>377.0</v>
      </c>
      <c r="L15" s="5" t="n">
        <f si="3" t="shared"/>
        <v>314.0</v>
      </c>
      <c r="M15" s="5" t="n">
        <f si="3" t="shared"/>
        <v>1572.0</v>
      </c>
      <c r="N15" s="5" t="n">
        <f ref="N15" si="4" t="shared">N16-N9-N10-N11-N12-N13-N14</f>
        <v>10108.0</v>
      </c>
      <c r="O15" s="5" t="n">
        <f>O16-O9-O10-O11-O12-O13-O14</f>
        <v>619251.0</v>
      </c>
      <c r="P15" s="5" t="n">
        <f>P16-P9-P10-P11-P12-P13-P14</f>
        <v>106194.0</v>
      </c>
      <c r="Q15" s="11" t="n">
        <f si="2" t="shared"/>
        <v>8536.0</v>
      </c>
      <c r="R15" s="6" t="n">
        <f si="0" t="shared"/>
        <v>12.440721649484535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24865.0</v>
      </c>
      <c r="E16" s="5" t="n">
        <v>39479.0</v>
      </c>
      <c r="F16" s="5" t="n">
        <v>120007.0</v>
      </c>
      <c r="G16" s="5" t="n">
        <v>150772.0</v>
      </c>
      <c r="H16" s="5" t="n">
        <v>259324.0</v>
      </c>
      <c r="I16" s="5" t="n">
        <v>162714.0</v>
      </c>
      <c r="J16" s="5" t="n">
        <v>23415.0</v>
      </c>
      <c r="K16" s="5" t="n">
        <v>17633.0</v>
      </c>
      <c r="L16" s="5" t="n">
        <v>13525.0</v>
      </c>
      <c r="M16" s="5" t="n">
        <v>193103.0</v>
      </c>
      <c r="N16" s="11" t="n">
        <f ref="N16:N48" si="5" t="shared">SUM(D16:M16)</f>
        <v>1004837.0</v>
      </c>
      <c r="O16" s="5" t="n">
        <v>1.65840932E8</v>
      </c>
      <c r="P16" s="5" t="n">
        <v>6663789.0</v>
      </c>
      <c r="Q16" s="11" t="n">
        <f si="2" t="shared"/>
        <v>811734.0</v>
      </c>
      <c r="R16" s="6" t="n">
        <f si="0" t="shared"/>
        <v>8.209325961460282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1394.0</v>
      </c>
      <c r="E17" s="5" t="n">
        <f ref="E17:M17" si="6" t="shared">E18-E16-E3-E4-E5-E6-E7-E8</f>
        <v>3939.0</v>
      </c>
      <c r="F17" s="5" t="n">
        <f si="6" t="shared"/>
        <v>4427.0</v>
      </c>
      <c r="G17" s="5" t="n">
        <f si="6" t="shared"/>
        <v>3298.0</v>
      </c>
      <c r="H17" s="5" t="n">
        <f si="6" t="shared"/>
        <v>3405.0</v>
      </c>
      <c r="I17" s="5" t="n">
        <f si="6" t="shared"/>
        <v>1878.0</v>
      </c>
      <c r="J17" s="5" t="n">
        <f si="6" t="shared"/>
        <v>589.0</v>
      </c>
      <c r="K17" s="5" t="n">
        <f si="6" t="shared"/>
        <v>382.0</v>
      </c>
      <c r="L17" s="5" t="n">
        <f si="6" t="shared"/>
        <v>224.0</v>
      </c>
      <c r="M17" s="5" t="n">
        <f si="6" t="shared"/>
        <v>1461.0</v>
      </c>
      <c r="N17" s="11" t="n">
        <f si="5" t="shared"/>
        <v>20997.0</v>
      </c>
      <c r="O17" s="5" t="n">
        <f>O18-O16-O3-O4-O5-O6-O7-O8</f>
        <v>490771.0</v>
      </c>
      <c r="P17" s="5" t="n">
        <f>P18-P16-P3-P4-P5-P6-P7-P8</f>
        <v>123105.0</v>
      </c>
      <c r="Q17" s="11" t="n">
        <f si="2" t="shared"/>
        <v>19536.0</v>
      </c>
      <c r="R17" s="6" t="n">
        <f si="0" t="shared"/>
        <v>6.301443488943489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85418.0</v>
      </c>
      <c r="E18" s="5" t="n">
        <v>323341.0</v>
      </c>
      <c r="F18" s="5" t="n">
        <v>704570.0</v>
      </c>
      <c r="G18" s="5" t="n">
        <v>444529.0</v>
      </c>
      <c r="H18" s="5" t="n">
        <v>489684.0</v>
      </c>
      <c r="I18" s="5" t="n">
        <v>254024.0</v>
      </c>
      <c r="J18" s="5" t="n">
        <v>54010.0</v>
      </c>
      <c r="K18" s="5" t="n">
        <v>36246.0</v>
      </c>
      <c r="L18" s="5" t="n">
        <v>26825.0</v>
      </c>
      <c r="M18" s="5" t="n">
        <v>319712.0</v>
      </c>
      <c r="N18" s="11" t="n">
        <f si="5" t="shared"/>
        <v>2738359.0</v>
      </c>
      <c r="O18" s="5" t="n">
        <v>1.83977328E8</v>
      </c>
      <c r="P18" s="5" t="n">
        <v>1.5002502E7</v>
      </c>
      <c r="Q18" s="11" t="n">
        <f si="2" t="shared"/>
        <v>2418647.0</v>
      </c>
      <c r="R18" s="6" t="n">
        <f si="0" t="shared"/>
        <v>6.202848948192936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4183.0</v>
      </c>
      <c r="E19" s="5" t="n">
        <v>3300.0</v>
      </c>
      <c r="F19" s="5" t="n">
        <v>5413.0</v>
      </c>
      <c r="G19" s="5" t="n">
        <v>5253.0</v>
      </c>
      <c r="H19" s="5" t="n">
        <v>8996.0</v>
      </c>
      <c r="I19" s="5" t="n">
        <v>9425.0</v>
      </c>
      <c r="J19" s="5" t="n">
        <v>4556.0</v>
      </c>
      <c r="K19" s="5" t="n">
        <v>1735.0</v>
      </c>
      <c r="L19" s="5" t="n">
        <v>831.0</v>
      </c>
      <c r="M19" s="5" t="n">
        <v>6559.0</v>
      </c>
      <c r="N19" s="11" t="n">
        <f si="5" t="shared"/>
        <v>50251.0</v>
      </c>
      <c r="O19" s="5" t="n">
        <v>759259.0</v>
      </c>
      <c r="P19" s="5" t="n">
        <v>436327.0</v>
      </c>
      <c r="Q19" s="11" t="n">
        <f si="2" t="shared"/>
        <v>43692.0</v>
      </c>
      <c r="R19" s="6" t="n">
        <f si="0" t="shared"/>
        <v>9.98642772132198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22187.0</v>
      </c>
      <c r="E20" s="5" t="n">
        <v>16416.0</v>
      </c>
      <c r="F20" s="5" t="n">
        <v>24414.0</v>
      </c>
      <c r="G20" s="5" t="n">
        <v>22777.0</v>
      </c>
      <c r="H20" s="5" t="n">
        <v>50614.0</v>
      </c>
      <c r="I20" s="5" t="n">
        <v>58492.0</v>
      </c>
      <c r="J20" s="5" t="n">
        <v>20409.0</v>
      </c>
      <c r="K20" s="5" t="n">
        <v>8561.0</v>
      </c>
      <c r="L20" s="5" t="n">
        <v>4553.0</v>
      </c>
      <c r="M20" s="5" t="n">
        <v>29924.0</v>
      </c>
      <c r="N20" s="11" t="n">
        <f si="5" t="shared"/>
        <v>258347.0</v>
      </c>
      <c r="O20" s="5" t="n">
        <v>3713740.0</v>
      </c>
      <c r="P20" s="5" t="n">
        <v>2293940.0</v>
      </c>
      <c r="Q20" s="11" t="n">
        <f si="2" t="shared"/>
        <v>228423.0</v>
      </c>
      <c r="R20" s="6" t="n">
        <f si="0" t="shared"/>
        <v>10.042508854187188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102.0</v>
      </c>
      <c r="E21" s="5" t="n">
        <v>126.0</v>
      </c>
      <c r="F21" s="5" t="n">
        <v>188.0</v>
      </c>
      <c r="G21" s="5" t="n">
        <v>123.0</v>
      </c>
      <c r="H21" s="5" t="n">
        <v>358.0</v>
      </c>
      <c r="I21" s="5" t="n">
        <v>213.0</v>
      </c>
      <c r="J21" s="5" t="n">
        <v>121.0</v>
      </c>
      <c r="K21" s="5" t="n">
        <v>89.0</v>
      </c>
      <c r="L21" s="5" t="n">
        <v>49.0</v>
      </c>
      <c r="M21" s="5" t="n">
        <v>326.0</v>
      </c>
      <c r="N21" s="11" t="n">
        <f si="5" t="shared"/>
        <v>1695.0</v>
      </c>
      <c r="O21" s="5" t="n">
        <v>46759.0</v>
      </c>
      <c r="P21" s="5" t="n">
        <v>16152.0</v>
      </c>
      <c r="Q21" s="11" t="n">
        <f si="2" t="shared"/>
        <v>1369.0</v>
      </c>
      <c r="R21" s="6" t="n">
        <f si="0" t="shared"/>
        <v>11.798392987582178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113.0</v>
      </c>
      <c r="E22" s="5" t="n">
        <v>95.0</v>
      </c>
      <c r="F22" s="5" t="n">
        <v>161.0</v>
      </c>
      <c r="G22" s="5" t="n">
        <v>141.0</v>
      </c>
      <c r="H22" s="5" t="n">
        <v>321.0</v>
      </c>
      <c r="I22" s="5" t="n">
        <v>305.0</v>
      </c>
      <c r="J22" s="5" t="n">
        <v>207.0</v>
      </c>
      <c r="K22" s="5" t="n">
        <v>141.0</v>
      </c>
      <c r="L22" s="5" t="n">
        <v>70.0</v>
      </c>
      <c r="M22" s="5" t="n">
        <v>206.0</v>
      </c>
      <c r="N22" s="11" t="n">
        <f si="5" t="shared"/>
        <v>1760.0</v>
      </c>
      <c r="O22" s="5" t="n">
        <v>61869.0</v>
      </c>
      <c r="P22" s="5" t="n">
        <v>22499.0</v>
      </c>
      <c r="Q22" s="11" t="n">
        <f si="2" t="shared"/>
        <v>1554.0</v>
      </c>
      <c r="R22" s="6" t="n">
        <f si="0" t="shared"/>
        <v>14.478120978120979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11.0</v>
      </c>
      <c r="E23" s="5" t="n">
        <v>44.0</v>
      </c>
      <c r="F23" s="5" t="n">
        <v>51.0</v>
      </c>
      <c r="G23" s="5" t="n">
        <v>24.0</v>
      </c>
      <c r="H23" s="5" t="n">
        <v>89.0</v>
      </c>
      <c r="I23" s="5" t="n">
        <v>108.0</v>
      </c>
      <c r="J23" s="5" t="n">
        <v>72.0</v>
      </c>
      <c r="K23" s="5" t="n">
        <v>47.0</v>
      </c>
      <c r="L23" s="5" t="n">
        <v>18.0</v>
      </c>
      <c r="M23" s="5" t="n">
        <v>64.0</v>
      </c>
      <c r="N23" s="11" t="n">
        <f si="5" t="shared"/>
        <v>528.0</v>
      </c>
      <c r="O23" s="5" t="n">
        <v>19251.0</v>
      </c>
      <c r="P23" s="5" t="n">
        <v>7031.0</v>
      </c>
      <c r="Q23" s="11" t="n">
        <f si="2" t="shared"/>
        <v>464.0</v>
      </c>
      <c r="R23" s="6" t="n">
        <f si="0" t="shared"/>
        <v>15.15301724137931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234.0</v>
      </c>
      <c r="E24" s="5" t="n">
        <f ref="E24:M24" si="7" t="shared">E25-E19-E20-E21-E22-E23</f>
        <v>248.0</v>
      </c>
      <c r="F24" s="5" t="n">
        <f si="7" t="shared"/>
        <v>360.0</v>
      </c>
      <c r="G24" s="5" t="n">
        <f si="7" t="shared"/>
        <v>304.0</v>
      </c>
      <c r="H24" s="5" t="n">
        <f si="7" t="shared"/>
        <v>488.0</v>
      </c>
      <c r="I24" s="5" t="n">
        <f si="7" t="shared"/>
        <v>616.0</v>
      </c>
      <c r="J24" s="5" t="n">
        <f si="7" t="shared"/>
        <v>471.0</v>
      </c>
      <c r="K24" s="5" t="n">
        <f si="7" t="shared"/>
        <v>312.0</v>
      </c>
      <c r="L24" s="5" t="n">
        <f si="7" t="shared"/>
        <v>255.0</v>
      </c>
      <c r="M24" s="5" t="n">
        <f si="7" t="shared"/>
        <v>1276.0</v>
      </c>
      <c r="N24" s="11" t="n">
        <f si="5" t="shared"/>
        <v>4564.0</v>
      </c>
      <c r="O24" s="5" t="n">
        <f>O25-O19-O20-O21-O22-O23</f>
        <v>443643.0</v>
      </c>
      <c r="P24" s="5" t="n">
        <f>P25-P19-P20-P21-P22-P23</f>
        <v>56366.0</v>
      </c>
      <c r="Q24" s="11" t="n">
        <f si="2" t="shared"/>
        <v>3288.0</v>
      </c>
      <c r="R24" s="6" t="n">
        <f si="0" t="shared"/>
        <v>17.14294403892944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26830.0</v>
      </c>
      <c r="E25" s="5" t="n">
        <v>20229.0</v>
      </c>
      <c r="F25" s="5" t="n">
        <v>30587.0</v>
      </c>
      <c r="G25" s="5" t="n">
        <v>28622.0</v>
      </c>
      <c r="H25" s="5" t="n">
        <v>60866.0</v>
      </c>
      <c r="I25" s="5" t="n">
        <v>69159.0</v>
      </c>
      <c r="J25" s="5" t="n">
        <v>25836.0</v>
      </c>
      <c r="K25" s="5" t="n">
        <v>10885.0</v>
      </c>
      <c r="L25" s="5" t="n">
        <v>5776.0</v>
      </c>
      <c r="M25" s="5" t="n">
        <v>38355.0</v>
      </c>
      <c r="N25" s="11" t="n">
        <f si="5" t="shared"/>
        <v>317145.0</v>
      </c>
      <c r="O25" s="5" t="n">
        <v>5044521.0</v>
      </c>
      <c r="P25" s="5" t="n">
        <v>2832315.0</v>
      </c>
      <c r="Q25" s="11" t="n">
        <f si="2" t="shared"/>
        <v>278790.0</v>
      </c>
      <c r="R25" s="6" t="n">
        <f si="0" t="shared"/>
        <v>10.1593134617454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189.0</v>
      </c>
      <c r="E26" s="5" t="n">
        <v>199.0</v>
      </c>
      <c r="F26" s="5" t="n">
        <v>234.0</v>
      </c>
      <c r="G26" s="5" t="n">
        <v>244.0</v>
      </c>
      <c r="H26" s="5" t="n">
        <v>434.0</v>
      </c>
      <c r="I26" s="5" t="n">
        <v>814.0</v>
      </c>
      <c r="J26" s="5" t="n">
        <v>326.0</v>
      </c>
      <c r="K26" s="5" t="n">
        <v>218.0</v>
      </c>
      <c r="L26" s="5" t="n">
        <v>133.0</v>
      </c>
      <c r="M26" s="5" t="n">
        <v>390.0</v>
      </c>
      <c r="N26" s="11" t="n">
        <f si="5" t="shared"/>
        <v>3181.0</v>
      </c>
      <c r="O26" s="5" t="n">
        <v>67276.0</v>
      </c>
      <c r="P26" s="5" t="n">
        <v>40089.0</v>
      </c>
      <c r="Q26" s="11" t="n">
        <f si="2" t="shared"/>
        <v>2791.0</v>
      </c>
      <c r="R26" s="6" t="n">
        <f si="0" t="shared"/>
        <v>14.363668935865281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1057.0</v>
      </c>
      <c r="E27" s="5" t="n">
        <v>1279.0</v>
      </c>
      <c r="F27" s="5" t="n">
        <v>1465.0</v>
      </c>
      <c r="G27" s="5" t="n">
        <v>1385.0</v>
      </c>
      <c r="H27" s="5" t="n">
        <v>3112.0</v>
      </c>
      <c r="I27" s="5" t="n">
        <v>5491.0</v>
      </c>
      <c r="J27" s="5" t="n">
        <v>2469.0</v>
      </c>
      <c r="K27" s="5" t="n">
        <v>1449.0</v>
      </c>
      <c r="L27" s="5" t="n">
        <v>794.0</v>
      </c>
      <c r="M27" s="5" t="n">
        <v>3055.0</v>
      </c>
      <c r="N27" s="11" t="n">
        <f si="5" t="shared"/>
        <v>21556.0</v>
      </c>
      <c r="O27" s="5" t="n">
        <v>504039.0</v>
      </c>
      <c r="P27" s="5" t="n">
        <v>267695.0</v>
      </c>
      <c r="Q27" s="11" t="n">
        <f si="2" t="shared"/>
        <v>18501.0</v>
      </c>
      <c r="R27" s="6" t="n">
        <f si="0" t="shared"/>
        <v>14.469217880114588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3609.0</v>
      </c>
      <c r="E28" s="5" t="n">
        <v>1760.0</v>
      </c>
      <c r="F28" s="5" t="n">
        <v>2428.0</v>
      </c>
      <c r="G28" s="5" t="n">
        <v>1973.0</v>
      </c>
      <c r="H28" s="5" t="n">
        <v>4408.0</v>
      </c>
      <c r="I28" s="5" t="n">
        <v>7394.0</v>
      </c>
      <c r="J28" s="5" t="n">
        <v>3658.0</v>
      </c>
      <c r="K28" s="5" t="n">
        <v>1214.0</v>
      </c>
      <c r="L28" s="5" t="n">
        <v>650.0</v>
      </c>
      <c r="M28" s="5" t="n">
        <v>10778.0</v>
      </c>
      <c r="N28" s="11" t="n">
        <f si="5" t="shared"/>
        <v>37872.0</v>
      </c>
      <c r="O28" s="5" t="n">
        <v>448428.0</v>
      </c>
      <c r="P28" s="5" t="n">
        <v>308794.0</v>
      </c>
      <c r="Q28" s="11" t="n">
        <f si="2" t="shared"/>
        <v>27094.0</v>
      </c>
      <c r="R28" s="6" t="n">
        <f si="0" t="shared"/>
        <v>11.397135897246622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586.0</v>
      </c>
      <c r="E29" s="5" t="n">
        <v>704.0</v>
      </c>
      <c r="F29" s="5" t="n">
        <v>833.0</v>
      </c>
      <c r="G29" s="5" t="n">
        <v>497.0</v>
      </c>
      <c r="H29" s="5" t="n">
        <v>1244.0</v>
      </c>
      <c r="I29" s="5" t="n">
        <v>1384.0</v>
      </c>
      <c r="J29" s="5" t="n">
        <v>446.0</v>
      </c>
      <c r="K29" s="5" t="n">
        <v>300.0</v>
      </c>
      <c r="L29" s="5" t="n">
        <v>182.0</v>
      </c>
      <c r="M29" s="5" t="n">
        <v>1308.0</v>
      </c>
      <c r="N29" s="11" t="n">
        <f si="5" t="shared"/>
        <v>7484.0</v>
      </c>
      <c r="O29" s="5" t="n">
        <v>126883.0</v>
      </c>
      <c r="P29" s="5" t="n">
        <v>64945.0</v>
      </c>
      <c r="Q29" s="11" t="n">
        <f si="2" t="shared"/>
        <v>6176.0</v>
      </c>
      <c r="R29" s="6" t="n">
        <f si="0" t="shared"/>
        <v>10.515705958549223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649.0</v>
      </c>
      <c r="E30" s="5" t="n">
        <v>642.0</v>
      </c>
      <c r="F30" s="5" t="n">
        <v>853.0</v>
      </c>
      <c r="G30" s="5" t="n">
        <v>818.0</v>
      </c>
      <c r="H30" s="5" t="n">
        <v>1813.0</v>
      </c>
      <c r="I30" s="5" t="n">
        <v>2326.0</v>
      </c>
      <c r="J30" s="5" t="n">
        <v>1399.0</v>
      </c>
      <c r="K30" s="5" t="n">
        <v>454.0</v>
      </c>
      <c r="L30" s="5" t="n">
        <v>191.0</v>
      </c>
      <c r="M30" s="5" t="n">
        <v>1078.0</v>
      </c>
      <c r="N30" s="11" t="n">
        <f si="5" t="shared"/>
        <v>10223.0</v>
      </c>
      <c r="O30" s="5" t="n">
        <v>154705.0</v>
      </c>
      <c r="P30" s="5" t="n">
        <v>107274.0</v>
      </c>
      <c r="Q30" s="11" t="n">
        <f si="2" t="shared"/>
        <v>9145.0</v>
      </c>
      <c r="R30" s="6" t="n">
        <f si="0" t="shared"/>
        <v>11.730344450519409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327.0</v>
      </c>
      <c r="E31" s="5" t="n">
        <v>386.0</v>
      </c>
      <c r="F31" s="5" t="n">
        <v>434.0</v>
      </c>
      <c r="G31" s="5" t="n">
        <v>406.0</v>
      </c>
      <c r="H31" s="5" t="n">
        <v>933.0</v>
      </c>
      <c r="I31" s="5" t="n">
        <v>1416.0</v>
      </c>
      <c r="J31" s="5" t="n">
        <v>606.0</v>
      </c>
      <c r="K31" s="5" t="n">
        <v>198.0</v>
      </c>
      <c r="L31" s="5" t="n">
        <v>93.0</v>
      </c>
      <c r="M31" s="5" t="n">
        <v>564.0</v>
      </c>
      <c r="N31" s="11" t="n">
        <f si="5" t="shared"/>
        <v>5363.0</v>
      </c>
      <c r="O31" s="5" t="n">
        <v>69722.0</v>
      </c>
      <c r="P31" s="5" t="n">
        <v>53349.0</v>
      </c>
      <c r="Q31" s="11" t="n">
        <f si="2" t="shared"/>
        <v>4799.0</v>
      </c>
      <c r="R31" s="6" t="n">
        <f si="0" t="shared"/>
        <v>11.116690977286934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315.0</v>
      </c>
      <c r="E32" s="5" t="n">
        <v>390.0</v>
      </c>
      <c r="F32" s="5" t="n">
        <v>422.0</v>
      </c>
      <c r="G32" s="5" t="n">
        <v>392.0</v>
      </c>
      <c r="H32" s="5" t="n">
        <v>772.0</v>
      </c>
      <c r="I32" s="5" t="n">
        <v>1016.0</v>
      </c>
      <c r="J32" s="5" t="n">
        <v>436.0</v>
      </c>
      <c r="K32" s="5" t="n">
        <v>303.0</v>
      </c>
      <c r="L32" s="5" t="n">
        <v>139.0</v>
      </c>
      <c r="M32" s="5" t="n">
        <v>703.0</v>
      </c>
      <c r="N32" s="11" t="n">
        <f si="5" t="shared"/>
        <v>4888.0</v>
      </c>
      <c r="O32" s="5" t="n">
        <v>102058.0</v>
      </c>
      <c r="P32" s="5" t="n">
        <v>52248.0</v>
      </c>
      <c r="Q32" s="11" t="n">
        <f si="2" t="shared"/>
        <v>4185.0</v>
      </c>
      <c r="R32" s="6" t="n">
        <f si="0" t="shared"/>
        <v>12.484587813620072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2948.0</v>
      </c>
      <c r="E33" s="5" t="n">
        <v>1911.0</v>
      </c>
      <c r="F33" s="5" t="n">
        <v>2986.0</v>
      </c>
      <c r="G33" s="5" t="n">
        <v>2690.0</v>
      </c>
      <c r="H33" s="5" t="n">
        <v>4723.0</v>
      </c>
      <c r="I33" s="5" t="n">
        <v>5346.0</v>
      </c>
      <c r="J33" s="5" t="n">
        <v>2729.0</v>
      </c>
      <c r="K33" s="5" t="n">
        <v>1647.0</v>
      </c>
      <c r="L33" s="5" t="n">
        <v>741.0</v>
      </c>
      <c r="M33" s="5" t="n">
        <v>4476.0</v>
      </c>
      <c r="N33" s="11" t="n">
        <f si="5" t="shared"/>
        <v>30197.0</v>
      </c>
      <c r="O33" s="5" t="n">
        <v>586144.0</v>
      </c>
      <c r="P33" s="5" t="n">
        <v>297509.0</v>
      </c>
      <c r="Q33" s="11" t="n">
        <f si="2" t="shared"/>
        <v>25721.0</v>
      </c>
      <c r="R33" s="6" t="n">
        <f si="0" t="shared"/>
        <v>11.566774231172971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344.0</v>
      </c>
      <c r="E34" s="5" t="n">
        <v>271.0</v>
      </c>
      <c r="F34" s="5" t="n">
        <v>349.0</v>
      </c>
      <c r="G34" s="5" t="n">
        <v>321.0</v>
      </c>
      <c r="H34" s="5" t="n">
        <v>531.0</v>
      </c>
      <c r="I34" s="5" t="n">
        <v>946.0</v>
      </c>
      <c r="J34" s="5" t="n">
        <v>402.0</v>
      </c>
      <c r="K34" s="5" t="n">
        <v>167.0</v>
      </c>
      <c r="L34" s="5" t="n">
        <v>71.0</v>
      </c>
      <c r="M34" s="5" t="n">
        <v>1060.0</v>
      </c>
      <c r="N34" s="11" t="n">
        <f si="5" t="shared"/>
        <v>4462.0</v>
      </c>
      <c r="O34" s="5" t="n">
        <v>61646.0</v>
      </c>
      <c r="P34" s="5" t="n">
        <v>37410.0</v>
      </c>
      <c r="Q34" s="11" t="n">
        <f si="2" t="shared"/>
        <v>3402.0</v>
      </c>
      <c r="R34" s="6" t="n">
        <f si="0" t="shared"/>
        <v>10.996472663139329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143.0</v>
      </c>
      <c r="E35" s="5" t="n">
        <v>71.0</v>
      </c>
      <c r="F35" s="5" t="n">
        <v>72.0</v>
      </c>
      <c r="G35" s="5" t="n">
        <v>39.0</v>
      </c>
      <c r="H35" s="5" t="n">
        <v>95.0</v>
      </c>
      <c r="I35" s="5" t="n">
        <v>99.0</v>
      </c>
      <c r="J35" s="5" t="n">
        <v>40.0</v>
      </c>
      <c r="K35" s="5" t="n">
        <v>15.0</v>
      </c>
      <c r="L35" s="5" t="n">
        <v>10.0</v>
      </c>
      <c r="M35" s="5" t="n">
        <v>142.0</v>
      </c>
      <c r="N35" s="11" t="n">
        <f si="5" t="shared"/>
        <v>726.0</v>
      </c>
      <c r="O35" s="5" t="n">
        <v>8186.0</v>
      </c>
      <c r="P35" s="5" t="n">
        <v>4469.0</v>
      </c>
      <c r="Q35" s="11" t="n">
        <f si="2" t="shared"/>
        <v>584.0</v>
      </c>
      <c r="R35" s="6" t="n">
        <f si="0" t="shared"/>
        <v>7.652397260273973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138.0</v>
      </c>
      <c r="E36" s="5" t="n">
        <v>202.0</v>
      </c>
      <c r="F36" s="5" t="n">
        <v>273.0</v>
      </c>
      <c r="G36" s="5" t="n">
        <v>269.0</v>
      </c>
      <c r="H36" s="5" t="n">
        <v>570.0</v>
      </c>
      <c r="I36" s="5" t="n">
        <v>736.0</v>
      </c>
      <c r="J36" s="5" t="n">
        <v>352.0</v>
      </c>
      <c r="K36" s="5" t="n">
        <v>156.0</v>
      </c>
      <c r="L36" s="5" t="n">
        <v>98.0</v>
      </c>
      <c r="M36" s="5" t="n">
        <v>176.0</v>
      </c>
      <c r="N36" s="11" t="n">
        <f si="5" t="shared"/>
        <v>2970.0</v>
      </c>
      <c r="O36" s="5" t="n">
        <v>54455.0</v>
      </c>
      <c r="P36" s="5" t="n">
        <v>35362.0</v>
      </c>
      <c r="Q36" s="11" t="n">
        <f si="2" t="shared"/>
        <v>2794.0</v>
      </c>
      <c r="R36" s="6" t="n">
        <f si="0" t="shared"/>
        <v>12.656406585540443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129.0</v>
      </c>
      <c r="E37" s="5" t="n">
        <v>102.0</v>
      </c>
      <c r="F37" s="5" t="n">
        <v>164.0</v>
      </c>
      <c r="G37" s="5" t="n">
        <v>152.0</v>
      </c>
      <c r="H37" s="5" t="n">
        <v>485.0</v>
      </c>
      <c r="I37" s="5" t="n">
        <v>415.0</v>
      </c>
      <c r="J37" s="5" t="n">
        <v>307.0</v>
      </c>
      <c r="K37" s="5" t="n">
        <v>208.0</v>
      </c>
      <c r="L37" s="5" t="n">
        <v>152.0</v>
      </c>
      <c r="M37" s="5" t="n">
        <v>577.0</v>
      </c>
      <c r="N37" s="11" t="n">
        <f si="5" t="shared"/>
        <v>2691.0</v>
      </c>
      <c r="O37" s="5" t="n">
        <v>165654.0</v>
      </c>
      <c r="P37" s="5" t="n">
        <v>36756.0</v>
      </c>
      <c r="Q37" s="11" t="n">
        <f si="2" t="shared"/>
        <v>2114.0</v>
      </c>
      <c r="R37" s="6" t="n">
        <f si="0" t="shared"/>
        <v>17.386944181646168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1718.0</v>
      </c>
      <c r="E38" s="5" t="n">
        <f ref="E38:M38" si="8" t="shared">E39-E26-E27-E28-E29-E30-E31-E32-E33-E34-E35-E36-E37</f>
        <v>1522.0</v>
      </c>
      <c r="F38" s="5" t="n">
        <f si="8" t="shared"/>
        <v>2081.0</v>
      </c>
      <c r="G38" s="5" t="n">
        <f si="8" t="shared"/>
        <v>1826.0</v>
      </c>
      <c r="H38" s="5" t="n">
        <f si="8" t="shared"/>
        <v>3895.0</v>
      </c>
      <c r="I38" s="5" t="n">
        <f si="8" t="shared"/>
        <v>4650.0</v>
      </c>
      <c r="J38" s="5" t="n">
        <f si="8" t="shared"/>
        <v>2230.0</v>
      </c>
      <c r="K38" s="5" t="n">
        <f si="8" t="shared"/>
        <v>1499.0</v>
      </c>
      <c r="L38" s="5" t="n">
        <f si="8" t="shared"/>
        <v>680.0</v>
      </c>
      <c r="M38" s="5" t="n">
        <f si="8" t="shared"/>
        <v>4440.0</v>
      </c>
      <c r="N38" s="11" t="n">
        <f si="5" t="shared"/>
        <v>24541.0</v>
      </c>
      <c r="O38" s="5" t="n">
        <f>O39-O26-O27-O28-O29-O30-O31-O32-O33-O34-O35-O36-O37</f>
        <v>541177.0</v>
      </c>
      <c r="P38" s="5" t="n">
        <f>P39-P26-P27-P28-P29-P30-P31-P32-P33-P34-P35-P36-P37</f>
        <v>257016.0</v>
      </c>
      <c r="Q38" s="11" t="n">
        <f si="2" t="shared"/>
        <v>20101.0</v>
      </c>
      <c r="R38" s="6" t="n">
        <f si="0" t="shared"/>
        <v>12.786229540818864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12152.0</v>
      </c>
      <c r="E39" s="5" t="n">
        <v>9439.0</v>
      </c>
      <c r="F39" s="5" t="n">
        <v>12594.0</v>
      </c>
      <c r="G39" s="5" t="n">
        <v>11012.0</v>
      </c>
      <c r="H39" s="5" t="n">
        <v>23015.0</v>
      </c>
      <c r="I39" s="5" t="n">
        <v>32033.0</v>
      </c>
      <c r="J39" s="5" t="n">
        <v>15400.0</v>
      </c>
      <c r="K39" s="5" t="n">
        <v>7828.0</v>
      </c>
      <c r="L39" s="5" t="n">
        <v>3934.0</v>
      </c>
      <c r="M39" s="5" t="n">
        <v>28747.0</v>
      </c>
      <c r="N39" s="11" t="n">
        <f si="5" t="shared"/>
        <v>156154.0</v>
      </c>
      <c r="O39" s="5" t="n">
        <v>2890373.0</v>
      </c>
      <c r="P39" s="5" t="n">
        <v>1562916.0</v>
      </c>
      <c r="Q39" s="11" t="n">
        <f si="2" t="shared"/>
        <v>127407.0</v>
      </c>
      <c r="R39" s="6" t="n">
        <f si="0" t="shared"/>
        <v>12.267112482045727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3268.0</v>
      </c>
      <c r="E40" s="5" t="n">
        <v>2535.0</v>
      </c>
      <c r="F40" s="5" t="n">
        <v>4332.0</v>
      </c>
      <c r="G40" s="5" t="n">
        <v>4799.0</v>
      </c>
      <c r="H40" s="5" t="n">
        <v>10856.0</v>
      </c>
      <c r="I40" s="5" t="n">
        <v>12620.0</v>
      </c>
      <c r="J40" s="5" t="n">
        <v>4647.0</v>
      </c>
      <c r="K40" s="5" t="n">
        <v>1542.0</v>
      </c>
      <c r="L40" s="5" t="n">
        <v>418.0</v>
      </c>
      <c r="M40" s="5" t="n">
        <v>6302.0</v>
      </c>
      <c r="N40" s="11" t="n">
        <f si="5" t="shared"/>
        <v>51319.0</v>
      </c>
      <c r="O40" s="5" t="n">
        <v>570704.0</v>
      </c>
      <c r="P40" s="5" t="n">
        <v>433992.0</v>
      </c>
      <c r="Q40" s="11" t="n">
        <f si="2" t="shared"/>
        <v>45017.0</v>
      </c>
      <c r="R40" s="6" t="n">
        <f si="0" t="shared"/>
        <v>9.640624652908901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448.0</v>
      </c>
      <c r="E41" s="5" t="n">
        <v>432.0</v>
      </c>
      <c r="F41" s="5" t="n">
        <v>691.0</v>
      </c>
      <c r="G41" s="5" t="n">
        <v>640.0</v>
      </c>
      <c r="H41" s="5" t="n">
        <v>1440.0</v>
      </c>
      <c r="I41" s="5" t="n">
        <v>1868.0</v>
      </c>
      <c r="J41" s="5" t="n">
        <v>964.0</v>
      </c>
      <c r="K41" s="5" t="n">
        <v>440.0</v>
      </c>
      <c r="L41" s="5" t="n">
        <v>127.0</v>
      </c>
      <c r="M41" s="5" t="n">
        <v>996.0</v>
      </c>
      <c r="N41" s="11" t="n">
        <f si="5" t="shared"/>
        <v>8046.0</v>
      </c>
      <c r="O41" s="5" t="n">
        <v>141870.0</v>
      </c>
      <c r="P41" s="5" t="n">
        <v>83751.0</v>
      </c>
      <c r="Q41" s="11" t="n">
        <f si="2" t="shared"/>
        <v>7050.0</v>
      </c>
      <c r="R41" s="6" t="n">
        <f si="0" t="shared"/>
        <v>11.879574468085107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60.0</v>
      </c>
      <c r="E42" s="5" t="n">
        <f ref="E42:M42" si="9" t="shared">E43-E40-E41</f>
        <v>23.0</v>
      </c>
      <c r="F42" s="5" t="n">
        <f si="9" t="shared"/>
        <v>57.0</v>
      </c>
      <c r="G42" s="5" t="n">
        <f si="9" t="shared"/>
        <v>69.0</v>
      </c>
      <c r="H42" s="5" t="n">
        <f si="9" t="shared"/>
        <v>104.0</v>
      </c>
      <c r="I42" s="5" t="n">
        <f si="9" t="shared"/>
        <v>85.0</v>
      </c>
      <c r="J42" s="5" t="n">
        <f si="9" t="shared"/>
        <v>121.0</v>
      </c>
      <c r="K42" s="5" t="n">
        <f si="9" t="shared"/>
        <v>51.0</v>
      </c>
      <c r="L42" s="5" t="n">
        <f si="9" t="shared"/>
        <v>19.0</v>
      </c>
      <c r="M42" s="5" t="n">
        <f si="9" t="shared"/>
        <v>130.0</v>
      </c>
      <c r="N42" s="11" t="n">
        <f si="5" t="shared"/>
        <v>719.0</v>
      </c>
      <c r="O42" s="5" t="n">
        <f>O43-O40-O41</f>
        <v>63565.0</v>
      </c>
      <c r="P42" s="5" t="n">
        <f>P43-P40-P41</f>
        <v>8301.0</v>
      </c>
      <c r="Q42" s="11" t="n">
        <f si="2" t="shared"/>
        <v>589.0</v>
      </c>
      <c r="R42" s="6" t="n">
        <f si="0" t="shared"/>
        <v>14.093378607809846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3776.0</v>
      </c>
      <c r="E43" s="5" t="n">
        <v>2990.0</v>
      </c>
      <c r="F43" s="5" t="n">
        <v>5080.0</v>
      </c>
      <c r="G43" s="5" t="n">
        <v>5508.0</v>
      </c>
      <c r="H43" s="5" t="n">
        <v>12400.0</v>
      </c>
      <c r="I43" s="5" t="n">
        <v>14573.0</v>
      </c>
      <c r="J43" s="5" t="n">
        <v>5732.0</v>
      </c>
      <c r="K43" s="5" t="n">
        <v>2033.0</v>
      </c>
      <c r="L43" s="5" t="n">
        <v>564.0</v>
      </c>
      <c r="M43" s="5" t="n">
        <v>7428.0</v>
      </c>
      <c r="N43" s="11" t="n">
        <f si="5" t="shared"/>
        <v>60084.0</v>
      </c>
      <c r="O43" s="5" t="n">
        <v>776139.0</v>
      </c>
      <c r="P43" s="5" t="n">
        <v>526044.0</v>
      </c>
      <c r="Q43" s="11" t="n">
        <f si="2" t="shared"/>
        <v>52656.0</v>
      </c>
      <c r="R43" s="6" t="n">
        <f si="0" t="shared"/>
        <v>9.990200546946218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64.0</v>
      </c>
      <c r="E44" s="8" t="n">
        <v>40.0</v>
      </c>
      <c r="F44" s="8" t="n">
        <v>81.0</v>
      </c>
      <c r="G44" s="8" t="n">
        <v>67.0</v>
      </c>
      <c r="H44" s="8" t="n">
        <v>160.0</v>
      </c>
      <c r="I44" s="8" t="n">
        <v>241.0</v>
      </c>
      <c r="J44" s="8" t="n">
        <v>250.0</v>
      </c>
      <c r="K44" s="8" t="n">
        <v>212.0</v>
      </c>
      <c r="L44" s="8" t="n">
        <v>104.0</v>
      </c>
      <c r="M44" s="8" t="n">
        <v>630.0</v>
      </c>
      <c r="N44" s="11" t="n">
        <f si="5" t="shared"/>
        <v>1849.0</v>
      </c>
      <c r="O44" s="8" t="n">
        <v>253899.0</v>
      </c>
      <c r="P44" s="8" t="n">
        <v>27264.0</v>
      </c>
      <c r="Q44" s="11" t="n">
        <f si="2" t="shared"/>
        <v>1219.0</v>
      </c>
      <c r="R44" s="6" t="n">
        <f si="0" t="shared"/>
        <v>22.365873666940114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25.0</v>
      </c>
      <c r="E45" s="8" t="n">
        <f ref="E45:M45" si="10" t="shared">E46-E44</f>
        <v>62.0</v>
      </c>
      <c r="F45" s="8" t="n">
        <f si="10" t="shared"/>
        <v>77.0</v>
      </c>
      <c r="G45" s="8" t="n">
        <f si="10" t="shared"/>
        <v>132.0</v>
      </c>
      <c r="H45" s="8" t="n">
        <f si="10" t="shared"/>
        <v>391.0</v>
      </c>
      <c r="I45" s="8" t="n">
        <f si="10" t="shared"/>
        <v>344.0</v>
      </c>
      <c r="J45" s="8" t="n">
        <f si="10" t="shared"/>
        <v>278.0</v>
      </c>
      <c r="K45" s="8" t="n">
        <f si="10" t="shared"/>
        <v>141.0</v>
      </c>
      <c r="L45" s="8" t="n">
        <f si="10" t="shared"/>
        <v>148.0</v>
      </c>
      <c r="M45" s="8" t="n">
        <f si="10" t="shared"/>
        <v>568.0</v>
      </c>
      <c r="N45" s="11" t="n">
        <f si="5" t="shared"/>
        <v>2166.0</v>
      </c>
      <c r="O45" s="8" t="n">
        <f>O46-O44</f>
        <v>298621.0</v>
      </c>
      <c r="P45" s="8" t="n">
        <f>P46-P44</f>
        <v>31155.0</v>
      </c>
      <c r="Q45" s="11" t="n">
        <f si="2" t="shared"/>
        <v>1598.0</v>
      </c>
      <c r="R45" s="6" t="n">
        <f si="0" t="shared"/>
        <v>19.49624530663329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89.0</v>
      </c>
      <c r="E46" s="8" t="n">
        <v>102.0</v>
      </c>
      <c r="F46" s="8" t="n">
        <v>158.0</v>
      </c>
      <c r="G46" s="8" t="n">
        <v>199.0</v>
      </c>
      <c r="H46" s="8" t="n">
        <v>551.0</v>
      </c>
      <c r="I46" s="8" t="n">
        <v>585.0</v>
      </c>
      <c r="J46" s="8" t="n">
        <v>528.0</v>
      </c>
      <c r="K46" s="8" t="n">
        <v>353.0</v>
      </c>
      <c r="L46" s="8" t="n">
        <v>252.0</v>
      </c>
      <c r="M46" s="8" t="n">
        <v>1198.0</v>
      </c>
      <c r="N46" s="11" t="n">
        <f si="5" t="shared"/>
        <v>4015.0</v>
      </c>
      <c r="O46" s="8" t="n">
        <v>552520.0</v>
      </c>
      <c r="P46" s="8" t="n">
        <v>58419.0</v>
      </c>
      <c r="Q46" s="11" t="n">
        <f si="2" t="shared"/>
        <v>2817.0</v>
      </c>
      <c r="R46" s="6" t="n">
        <f si="0" t="shared"/>
        <v>20.738019169329075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38.0</v>
      </c>
      <c r="E47" s="5" t="n">
        <v>96.0</v>
      </c>
      <c r="F47" s="5" t="n">
        <v>112.0</v>
      </c>
      <c r="G47" s="5" t="n">
        <v>84.0</v>
      </c>
      <c r="H47" s="5" t="n">
        <v>124.0</v>
      </c>
      <c r="I47" s="5" t="n">
        <v>92.0</v>
      </c>
      <c r="J47" s="5" t="n">
        <v>25.0</v>
      </c>
      <c r="K47" s="5" t="n">
        <v>15.0</v>
      </c>
      <c r="L47" s="5" t="n">
        <v>11.0</v>
      </c>
      <c r="M47" s="5" t="n">
        <v>100.0</v>
      </c>
      <c r="N47" s="11" t="n">
        <f si="5" t="shared"/>
        <v>697.0</v>
      </c>
      <c r="O47" s="5" t="n">
        <v>22069.0</v>
      </c>
      <c r="P47" s="5" t="n">
        <v>4610.0</v>
      </c>
      <c r="Q47" s="11" t="n">
        <f si="2" t="shared"/>
        <v>597.0</v>
      </c>
      <c r="R47" s="6" t="n">
        <f si="0" t="shared"/>
        <v>7.721943048576215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128303.0</v>
      </c>
      <c r="E48" s="5" t="n">
        <f ref="E48:M48" si="11" t="shared">E47+E46+E43+E39+E25+E18</f>
        <v>356197.0</v>
      </c>
      <c r="F48" s="5" t="n">
        <f si="11" t="shared"/>
        <v>753101.0</v>
      </c>
      <c r="G48" s="5" t="n">
        <f si="11" t="shared"/>
        <v>489954.0</v>
      </c>
      <c r="H48" s="5" t="n">
        <f si="11" t="shared"/>
        <v>586640.0</v>
      </c>
      <c r="I48" s="5" t="n">
        <f si="11" t="shared"/>
        <v>370466.0</v>
      </c>
      <c r="J48" s="5" t="n">
        <f si="11" t="shared"/>
        <v>101531.0</v>
      </c>
      <c r="K48" s="5" t="n">
        <f si="11" t="shared"/>
        <v>57360.0</v>
      </c>
      <c r="L48" s="5" t="n">
        <f si="11" t="shared"/>
        <v>37362.0</v>
      </c>
      <c r="M48" s="5" t="n">
        <f si="11" t="shared"/>
        <v>395540.0</v>
      </c>
      <c r="N48" s="11" t="n">
        <f si="5" t="shared"/>
        <v>3276454.0</v>
      </c>
      <c r="O48" s="5" t="n">
        <f>O47+O46+O43+O39+O25+O18</f>
        <v>1.9326295E8</v>
      </c>
      <c r="P48" s="5" t="n">
        <f>P47+P46+P43+P39+P25+P18</f>
        <v>1.9986806E7</v>
      </c>
      <c r="Q48" s="11" t="n">
        <f si="2" t="shared"/>
        <v>2880914.0</v>
      </c>
      <c r="R48" s="6" t="n">
        <f si="0" t="shared"/>
        <v>6.937661450498002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3.915910310353815</v>
      </c>
      <c r="E49" s="6" t="n">
        <f ref="E49" si="13" t="shared">E48/$N$48*100</f>
        <v>10.871417697303244</v>
      </c>
      <c r="F49" s="6" t="n">
        <f ref="F49" si="14" t="shared">F48/$N$48*100</f>
        <v>22.98524563445725</v>
      </c>
      <c r="G49" s="6" t="n">
        <f ref="G49" si="15" t="shared">G48/$N$48*100</f>
        <v>14.953788455446041</v>
      </c>
      <c r="H49" s="6" t="n">
        <f ref="H49" si="16" t="shared">H48/$N$48*100</f>
        <v>17.904722605597392</v>
      </c>
      <c r="I49" s="6" t="n">
        <f ref="I49" si="17" t="shared">I48/$N$48*100</f>
        <v>11.306919004509144</v>
      </c>
      <c r="J49" s="6" t="n">
        <f ref="J49" si="18" t="shared">J48/$N$48*100</f>
        <v>3.0988074302279234</v>
      </c>
      <c r="K49" s="6" t="n">
        <f ref="K49" si="19" t="shared">K48/$N$48*100</f>
        <v>1.750673136262557</v>
      </c>
      <c r="L49" s="6" t="n">
        <f ref="L49" si="20" t="shared">L48/$N$48*100</f>
        <v>1.1403181610362911</v>
      </c>
      <c r="M49" s="6" t="n">
        <f ref="M49" si="21" t="shared">M48/$N$48*100</f>
        <v>12.072197564806343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