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<sst xmlns="http://schemas.openxmlformats.org/spreadsheetml/2006/main" count="118" uniqueCount="73">
  <si>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</si>
  <si>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</si>
  <si>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</si>
  <si>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</si>
  <si>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</si>
  <si>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</si>
  <si>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</si>
  <si>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</si>
  <si>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</si>
  <si>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</si>
  <si>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</si>
  <si>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</si>
  <si>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</si>
  <si>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</si>
  <si>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</si>
  <si>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</si>
  <si>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</si>
  <si>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</si>
  <si>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</si>
  <si>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</si>
  <si>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</si>
  <si>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</si>
  <si>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</si>
  <si>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</si>
  <si>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</si>
  <si>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</si>
  <si>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</si>
  <si>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</si>
  <si>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</si>
  <si>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</si>
  <si>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</si>
  <si>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</si>
  <si>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</si>
  <si>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</si>
  <si>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</si>
  <si>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</si>
  <si>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</si>
  <si>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</si>
  <si>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</si>
  <si>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</si>
  <si>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</si>
  <si>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</si>
  <si>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</si>
  <si>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</si>
  <si>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</si>
  <si>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</si>
  <si>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</si>
  <si>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</si>
  <si>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</si>
  <si>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</si>
  <si>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</si>
  <si>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</si>
  <si>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</si>
  <si>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</si>
  <si>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</si>
  <si>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</si>
  <si>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</si>
  <si>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</si>
  <si>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</si>
  <si>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</si>
  <si>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</si>
  <si>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</si>
  <si>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</si>
  <si>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</si>
  <si>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</si>
  <si>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</si>
  <si>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</si>
  <si>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</si>
  <si>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</si>
  <si>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</si>
  <si>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</si>
  <si>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113年5月來臺旅客人次～按停留夜數分
Table 1-8  Visitor Arrivals  by Length of Stay,
May,2024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</si>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</sst>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3315.0</v>
      </c>
      <c r="E3" s="4" t="n">
        <v>12533.0</v>
      </c>
      <c r="F3" s="4" t="n">
        <v>20618.0</v>
      </c>
      <c r="G3" s="4" t="n">
        <v>25234.0</v>
      </c>
      <c r="H3" s="4" t="n">
        <v>20373.0</v>
      </c>
      <c r="I3" s="4" t="n">
        <v>4839.0</v>
      </c>
      <c r="J3" s="4" t="n">
        <v>1030.0</v>
      </c>
      <c r="K3" s="4" t="n">
        <v>196.0</v>
      </c>
      <c r="L3" s="4" t="n">
        <v>190.0</v>
      </c>
      <c r="M3" s="4" t="n">
        <v>3089.0</v>
      </c>
      <c r="N3" s="11" t="n">
        <f>SUM(D3:M3)</f>
        <v>91417.0</v>
      </c>
      <c r="O3" s="4" t="n">
        <v>598175.0</v>
      </c>
      <c r="P3" s="4" t="n">
        <v>400663.0</v>
      </c>
      <c r="Q3" s="11" t="n">
        <f>SUM(D3:L3)</f>
        <v>88328.0</v>
      </c>
      <c r="R3" s="6" t="n">
        <f ref="R3:R48" si="0" t="shared">IF(P3&lt;&gt;0,P3/SUM(D3:L3),0)</f>
        <v>4.536081423784077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938.0</v>
      </c>
      <c r="E4" s="5" t="n">
        <v>1672.0</v>
      </c>
      <c r="F4" s="5" t="n">
        <v>2877.0</v>
      </c>
      <c r="G4" s="5" t="n">
        <v>4020.0</v>
      </c>
      <c r="H4" s="5" t="n">
        <v>7496.0</v>
      </c>
      <c r="I4" s="5" t="n">
        <v>4403.0</v>
      </c>
      <c r="J4" s="5" t="n">
        <v>1400.0</v>
      </c>
      <c r="K4" s="5" t="n">
        <v>734.0</v>
      </c>
      <c r="L4" s="5" t="n">
        <v>1304.0</v>
      </c>
      <c r="M4" s="5" t="n">
        <v>6662.0</v>
      </c>
      <c r="N4" s="11" t="n">
        <f ref="N4:N14" si="1" t="shared">SUM(D4:M4)</f>
        <v>31506.0</v>
      </c>
      <c r="O4" s="5" t="n">
        <v>882835.0</v>
      </c>
      <c r="P4" s="5" t="n">
        <v>293835.0</v>
      </c>
      <c r="Q4" s="11" t="n">
        <f ref="Q4:Q48" si="2" t="shared">SUM(D4:L4)</f>
        <v>24844.0</v>
      </c>
      <c r="R4" s="6" t="n">
        <f si="0" t="shared"/>
        <v>11.827201738850427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5123.0</v>
      </c>
      <c r="E5" s="5" t="n">
        <v>27132.0</v>
      </c>
      <c r="F5" s="5" t="n">
        <v>36357.0</v>
      </c>
      <c r="G5" s="5" t="n">
        <v>12731.0</v>
      </c>
      <c r="H5" s="5" t="n">
        <v>8759.0</v>
      </c>
      <c r="I5" s="5" t="n">
        <v>3652.0</v>
      </c>
      <c r="J5" s="5" t="n">
        <v>1488.0</v>
      </c>
      <c r="K5" s="5" t="n">
        <v>1209.0</v>
      </c>
      <c r="L5" s="5" t="n">
        <v>1024.0</v>
      </c>
      <c r="M5" s="5" t="n">
        <v>6030.0</v>
      </c>
      <c r="N5" s="11" t="n">
        <f si="1" t="shared"/>
        <v>103505.0</v>
      </c>
      <c r="O5" s="5" t="n">
        <v>747212.0</v>
      </c>
      <c r="P5" s="5" t="n">
        <v>470295.0</v>
      </c>
      <c r="Q5" s="11" t="n">
        <f si="2" t="shared"/>
        <v>97475.0</v>
      </c>
      <c r="R5" s="6" t="n">
        <f si="0" t="shared"/>
        <v>4.824775583482944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2133.0</v>
      </c>
      <c r="E6" s="5" t="n">
        <v>12572.0</v>
      </c>
      <c r="F6" s="5" t="n">
        <v>32051.0</v>
      </c>
      <c r="G6" s="5" t="n">
        <v>11789.0</v>
      </c>
      <c r="H6" s="5" t="n">
        <v>4356.0</v>
      </c>
      <c r="I6" s="5" t="n">
        <v>1159.0</v>
      </c>
      <c r="J6" s="5" t="n">
        <v>576.0</v>
      </c>
      <c r="K6" s="5" t="n">
        <v>450.0</v>
      </c>
      <c r="L6" s="5" t="n">
        <v>406.0</v>
      </c>
      <c r="M6" s="5" t="n">
        <v>5708.0</v>
      </c>
      <c r="N6" s="11" t="n">
        <f si="1" t="shared"/>
        <v>71200.0</v>
      </c>
      <c r="O6" s="5" t="n">
        <v>390414.0</v>
      </c>
      <c r="P6" s="5" t="n">
        <v>270299.0</v>
      </c>
      <c r="Q6" s="11" t="n">
        <f si="2" t="shared"/>
        <v>65492.0</v>
      </c>
      <c r="R6" s="6" t="n">
        <f si="0" t="shared"/>
        <v>4.12720637635131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154.0</v>
      </c>
      <c r="E7" s="5" t="n">
        <v>200.0</v>
      </c>
      <c r="F7" s="5" t="n">
        <v>391.0</v>
      </c>
      <c r="G7" s="5" t="n">
        <v>225.0</v>
      </c>
      <c r="H7" s="5" t="n">
        <v>499.0</v>
      </c>
      <c r="I7" s="5" t="n">
        <v>332.0</v>
      </c>
      <c r="J7" s="5" t="n">
        <v>192.0</v>
      </c>
      <c r="K7" s="5" t="n">
        <v>156.0</v>
      </c>
      <c r="L7" s="5" t="n">
        <v>125.0</v>
      </c>
      <c r="M7" s="5" t="n">
        <v>522.0</v>
      </c>
      <c r="N7" s="11" t="n">
        <f si="1" t="shared"/>
        <v>2796.0</v>
      </c>
      <c r="O7" s="5" t="n">
        <v>133343.0</v>
      </c>
      <c r="P7" s="5" t="n">
        <v>30367.0</v>
      </c>
      <c r="Q7" s="11" t="n">
        <f si="2" t="shared"/>
        <v>2274.0</v>
      </c>
      <c r="R7" s="6" t="n">
        <f si="0" t="shared"/>
        <v>13.354001759014952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74.0</v>
      </c>
      <c r="E8" s="5" t="n">
        <v>170.0</v>
      </c>
      <c r="F8" s="5" t="n">
        <v>158.0</v>
      </c>
      <c r="G8" s="5" t="n">
        <v>152.0</v>
      </c>
      <c r="H8" s="5" t="n">
        <v>248.0</v>
      </c>
      <c r="I8" s="5" t="n">
        <v>253.0</v>
      </c>
      <c r="J8" s="5" t="n">
        <v>151.0</v>
      </c>
      <c r="K8" s="5" t="n">
        <v>57.0</v>
      </c>
      <c r="L8" s="5" t="n">
        <v>37.0</v>
      </c>
      <c r="M8" s="5" t="n">
        <v>101.0</v>
      </c>
      <c r="N8" s="11" t="n">
        <f si="1" t="shared"/>
        <v>1401.0</v>
      </c>
      <c r="O8" s="5" t="n">
        <v>31991.0</v>
      </c>
      <c r="P8" s="5" t="n">
        <v>14325.0</v>
      </c>
      <c r="Q8" s="11" t="n">
        <f si="2" t="shared"/>
        <v>1300.0</v>
      </c>
      <c r="R8" s="6" t="n">
        <f si="0" t="shared"/>
        <v>11.01923076923077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893.0</v>
      </c>
      <c r="E9" s="5" t="n">
        <v>879.0</v>
      </c>
      <c r="F9" s="5" t="n">
        <v>2117.0</v>
      </c>
      <c r="G9" s="5" t="n">
        <v>5275.0</v>
      </c>
      <c r="H9" s="5" t="n">
        <v>14579.0</v>
      </c>
      <c r="I9" s="5" t="n">
        <v>4250.0</v>
      </c>
      <c r="J9" s="5" t="n">
        <v>1137.0</v>
      </c>
      <c r="K9" s="5" t="n">
        <v>653.0</v>
      </c>
      <c r="L9" s="5" t="n">
        <v>917.0</v>
      </c>
      <c r="M9" s="5" t="n">
        <v>1448.0</v>
      </c>
      <c r="N9" s="11" t="n">
        <f si="1" t="shared"/>
        <v>32148.0</v>
      </c>
      <c r="O9" s="5" t="n">
        <v>641548.0</v>
      </c>
      <c r="P9" s="5" t="n">
        <v>283723.0</v>
      </c>
      <c r="Q9" s="11" t="n">
        <f si="2" t="shared"/>
        <v>30700.0</v>
      </c>
      <c r="R9" s="6" t="n">
        <f si="0" t="shared"/>
        <v>9.241791530944626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807.0</v>
      </c>
      <c r="E10" s="5" t="n">
        <v>1510.0</v>
      </c>
      <c r="F10" s="5" t="n">
        <v>2908.0</v>
      </c>
      <c r="G10" s="5" t="n">
        <v>5400.0</v>
      </c>
      <c r="H10" s="5" t="n">
        <v>15371.0</v>
      </c>
      <c r="I10" s="5" t="n">
        <v>8180.0</v>
      </c>
      <c r="J10" s="5" t="n">
        <v>817.0</v>
      </c>
      <c r="K10" s="5" t="n">
        <v>199.0</v>
      </c>
      <c r="L10" s="5" t="n">
        <v>93.0</v>
      </c>
      <c r="M10" s="5" t="n">
        <v>407.0</v>
      </c>
      <c r="N10" s="11" t="n">
        <f si="1" t="shared"/>
        <v>35692.0</v>
      </c>
      <c r="O10" s="5" t="n">
        <v>258398.0</v>
      </c>
      <c r="P10" s="5" t="n">
        <v>236627.0</v>
      </c>
      <c r="Q10" s="11" t="n">
        <f si="2" t="shared"/>
        <v>35285.0</v>
      </c>
      <c r="R10" s="6" t="n">
        <f si="0" t="shared"/>
        <v>6.706164092390535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421.0</v>
      </c>
      <c r="E11" s="5" t="n">
        <v>259.0</v>
      </c>
      <c r="F11" s="5" t="n">
        <v>712.0</v>
      </c>
      <c r="G11" s="5" t="n">
        <v>769.0</v>
      </c>
      <c r="H11" s="5" t="n">
        <v>2463.0</v>
      </c>
      <c r="I11" s="5" t="n">
        <v>1628.0</v>
      </c>
      <c r="J11" s="5" t="n">
        <v>454.0</v>
      </c>
      <c r="K11" s="5" t="n">
        <v>386.0</v>
      </c>
      <c r="L11" s="5" t="n">
        <v>284.0</v>
      </c>
      <c r="M11" s="5" t="n">
        <v>4896.0</v>
      </c>
      <c r="N11" s="11" t="n">
        <f si="1" t="shared"/>
        <v>12272.0</v>
      </c>
      <c r="O11" s="5" t="n">
        <v>7015881.0</v>
      </c>
      <c r="P11" s="5" t="n">
        <v>87404.0</v>
      </c>
      <c r="Q11" s="11" t="n">
        <f si="2" t="shared"/>
        <v>7376.0</v>
      </c>
      <c r="R11" s="6" t="n">
        <f si="0" t="shared"/>
        <v>11.849783080260304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1115.0</v>
      </c>
      <c r="E12" s="5" t="n">
        <v>1890.0</v>
      </c>
      <c r="F12" s="5" t="n">
        <v>6963.0</v>
      </c>
      <c r="G12" s="5" t="n">
        <v>6762.0</v>
      </c>
      <c r="H12" s="5" t="n">
        <v>4876.0</v>
      </c>
      <c r="I12" s="5" t="n">
        <v>2457.0</v>
      </c>
      <c r="J12" s="5" t="n">
        <v>256.0</v>
      </c>
      <c r="K12" s="5" t="n">
        <v>346.0</v>
      </c>
      <c r="L12" s="5" t="n">
        <v>285.0</v>
      </c>
      <c r="M12" s="5" t="n">
        <v>9754.0</v>
      </c>
      <c r="N12" s="11" t="n">
        <f si="1" t="shared"/>
        <v>34704.0</v>
      </c>
      <c r="O12" s="5" t="n">
        <v>9424645.0</v>
      </c>
      <c r="P12" s="5" t="n">
        <v>151533.0</v>
      </c>
      <c r="Q12" s="11" t="n">
        <f si="2" t="shared"/>
        <v>24950.0</v>
      </c>
      <c r="R12" s="6" t="n">
        <f si="0" t="shared"/>
        <v>6.073466933867736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543.0</v>
      </c>
      <c r="E13" s="5" t="n">
        <v>2856.0</v>
      </c>
      <c r="F13" s="5" t="n">
        <v>7550.0</v>
      </c>
      <c r="G13" s="5" t="n">
        <v>5430.0</v>
      </c>
      <c r="H13" s="5" t="n">
        <v>3523.0</v>
      </c>
      <c r="I13" s="5" t="n">
        <v>8216.0</v>
      </c>
      <c r="J13" s="5" t="n">
        <v>395.0</v>
      </c>
      <c r="K13" s="5" t="n">
        <v>423.0</v>
      </c>
      <c r="L13" s="5" t="n">
        <v>339.0</v>
      </c>
      <c r="M13" s="5" t="n">
        <v>3391.0</v>
      </c>
      <c r="N13" s="11" t="n">
        <f si="1" t="shared"/>
        <v>32666.0</v>
      </c>
      <c r="O13" s="5" t="n">
        <v>2903208.0</v>
      </c>
      <c r="P13" s="5" t="n">
        <v>225883.0</v>
      </c>
      <c r="Q13" s="11" t="n">
        <f si="2" t="shared"/>
        <v>29275.0</v>
      </c>
      <c r="R13" s="6" t="n">
        <f si="0" t="shared"/>
        <v>7.715900939368061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129.0</v>
      </c>
      <c r="E14" s="5" t="n">
        <v>386.0</v>
      </c>
      <c r="F14" s="5" t="n">
        <v>1029.0</v>
      </c>
      <c r="G14" s="5" t="n">
        <v>5866.0</v>
      </c>
      <c r="H14" s="5" t="n">
        <v>2076.0</v>
      </c>
      <c r="I14" s="5" t="n">
        <v>1303.0</v>
      </c>
      <c r="J14" s="5" t="n">
        <v>723.0</v>
      </c>
      <c r="K14" s="5" t="n">
        <v>944.0</v>
      </c>
      <c r="L14" s="5" t="n">
        <v>1736.0</v>
      </c>
      <c r="M14" s="5" t="n">
        <v>11237.0</v>
      </c>
      <c r="N14" s="11" t="n">
        <f si="1" t="shared"/>
        <v>25429.0</v>
      </c>
      <c r="O14" s="5" t="n">
        <v>8712104.0</v>
      </c>
      <c r="P14" s="5" t="n">
        <v>251982.0</v>
      </c>
      <c r="Q14" s="11" t="n">
        <f si="2" t="shared"/>
        <v>14192.0</v>
      </c>
      <c r="R14" s="6" t="n">
        <f si="0" t="shared"/>
        <v>17.75521420518602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80.0</v>
      </c>
      <c r="E15" s="5" t="n">
        <f ref="E15:M15" si="3" t="shared">E16-E9-E10-E11-E12-E13-E14</f>
        <v>70.0</v>
      </c>
      <c r="F15" s="5" t="n">
        <f si="3" t="shared"/>
        <v>93.0</v>
      </c>
      <c r="G15" s="5" t="n">
        <f si="3" t="shared"/>
        <v>298.0</v>
      </c>
      <c r="H15" s="5" t="n">
        <f si="3" t="shared"/>
        <v>344.0</v>
      </c>
      <c r="I15" s="5" t="n">
        <f si="3" t="shared"/>
        <v>264.0</v>
      </c>
      <c r="J15" s="5" t="n">
        <f si="3" t="shared"/>
        <v>153.0</v>
      </c>
      <c r="K15" s="5" t="n">
        <f si="3" t="shared"/>
        <v>93.0</v>
      </c>
      <c r="L15" s="5" t="n">
        <f si="3" t="shared"/>
        <v>61.0</v>
      </c>
      <c r="M15" s="5" t="n">
        <f si="3" t="shared"/>
        <v>231.0</v>
      </c>
      <c r="N15" s="5" t="n">
        <f ref="N15" si="4" t="shared">N16-N9-N10-N11-N12-N13-N14</f>
        <v>1687.0</v>
      </c>
      <c r="O15" s="5" t="n">
        <f>O16-O9-O10-O11-O12-O13-O14</f>
        <v>88596.0</v>
      </c>
      <c r="P15" s="5" t="n">
        <f>P16-P9-P10-P11-P12-P13-P14</f>
        <v>19831.0</v>
      </c>
      <c r="Q15" s="11" t="n">
        <f si="2" t="shared"/>
        <v>1456.0</v>
      </c>
      <c r="R15" s="6" t="n">
        <f si="0" t="shared"/>
        <v>13.620192307692308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3988.0</v>
      </c>
      <c r="E16" s="5" t="n">
        <v>7850.0</v>
      </c>
      <c r="F16" s="5" t="n">
        <v>21372.0</v>
      </c>
      <c r="G16" s="5" t="n">
        <v>29800.0</v>
      </c>
      <c r="H16" s="5" t="n">
        <v>43232.0</v>
      </c>
      <c r="I16" s="5" t="n">
        <v>26298.0</v>
      </c>
      <c r="J16" s="5" t="n">
        <v>3935.0</v>
      </c>
      <c r="K16" s="5" t="n">
        <v>3044.0</v>
      </c>
      <c r="L16" s="5" t="n">
        <v>3715.0</v>
      </c>
      <c r="M16" s="5" t="n">
        <v>31364.0</v>
      </c>
      <c r="N16" s="11" t="n">
        <f ref="N16:N48" si="5" t="shared">SUM(D16:M16)</f>
        <v>174598.0</v>
      </c>
      <c r="O16" s="5" t="n">
        <v>2.904438E7</v>
      </c>
      <c r="P16" s="5" t="n">
        <v>1256983.0</v>
      </c>
      <c r="Q16" s="11" t="n">
        <f si="2" t="shared"/>
        <v>143234.0</v>
      </c>
      <c r="R16" s="6" t="n">
        <f si="0" t="shared"/>
        <v>8.775730622617536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368.0</v>
      </c>
      <c r="E17" s="5" t="n">
        <f ref="E17:M17" si="6" t="shared">E18-E16-E3-E4-E5-E6-E7-E8</f>
        <v>1226.0</v>
      </c>
      <c r="F17" s="5" t="n">
        <f si="6" t="shared"/>
        <v>1104.0</v>
      </c>
      <c r="G17" s="5" t="n">
        <f si="6" t="shared"/>
        <v>876.0</v>
      </c>
      <c r="H17" s="5" t="n">
        <f si="6" t="shared"/>
        <v>728.0</v>
      </c>
      <c r="I17" s="5" t="n">
        <f si="6" t="shared"/>
        <v>363.0</v>
      </c>
      <c r="J17" s="5" t="n">
        <f si="6" t="shared"/>
        <v>133.0</v>
      </c>
      <c r="K17" s="5" t="n">
        <f si="6" t="shared"/>
        <v>80.0</v>
      </c>
      <c r="L17" s="5" t="n">
        <f si="6" t="shared"/>
        <v>62.0</v>
      </c>
      <c r="M17" s="5" t="n">
        <f si="6" t="shared"/>
        <v>272.0</v>
      </c>
      <c r="N17" s="11" t="n">
        <f si="5" t="shared"/>
        <v>5212.0</v>
      </c>
      <c r="O17" s="5" t="n">
        <f>O18-O16-O3-O4-O5-O6-O7-O8</f>
        <v>65234.0</v>
      </c>
      <c r="P17" s="5" t="n">
        <f>P18-P16-P3-P4-P5-P6-P7-P8</f>
        <v>29158.0</v>
      </c>
      <c r="Q17" s="11" t="n">
        <f si="2" t="shared"/>
        <v>4940.0</v>
      </c>
      <c r="R17" s="6" t="n">
        <f si="0" t="shared"/>
        <v>5.9024291497975705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16093.0</v>
      </c>
      <c r="E18" s="5" t="n">
        <v>63355.0</v>
      </c>
      <c r="F18" s="5" t="n">
        <v>114928.0</v>
      </c>
      <c r="G18" s="5" t="n">
        <v>84827.0</v>
      </c>
      <c r="H18" s="5" t="n">
        <v>85691.0</v>
      </c>
      <c r="I18" s="5" t="n">
        <v>41299.0</v>
      </c>
      <c r="J18" s="5" t="n">
        <v>8905.0</v>
      </c>
      <c r="K18" s="5" t="n">
        <v>5926.0</v>
      </c>
      <c r="L18" s="5" t="n">
        <v>6863.0</v>
      </c>
      <c r="M18" s="5" t="n">
        <v>53748.0</v>
      </c>
      <c r="N18" s="11" t="n">
        <f si="5" t="shared"/>
        <v>481635.0</v>
      </c>
      <c r="O18" s="5" t="n">
        <v>3.1893584E7</v>
      </c>
      <c r="P18" s="5" t="n">
        <v>2765925.0</v>
      </c>
      <c r="Q18" s="11" t="n">
        <f si="2" t="shared"/>
        <v>427887.0</v>
      </c>
      <c r="R18" s="6" t="n">
        <f si="0" t="shared"/>
        <v>6.464148244746861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688.0</v>
      </c>
      <c r="E19" s="5" t="n">
        <v>690.0</v>
      </c>
      <c r="F19" s="5" t="n">
        <v>1043.0</v>
      </c>
      <c r="G19" s="5" t="n">
        <v>1099.0</v>
      </c>
      <c r="H19" s="5" t="n">
        <v>1963.0</v>
      </c>
      <c r="I19" s="5" t="n">
        <v>1721.0</v>
      </c>
      <c r="J19" s="5" t="n">
        <v>747.0</v>
      </c>
      <c r="K19" s="5" t="n">
        <v>255.0</v>
      </c>
      <c r="L19" s="5" t="n">
        <v>143.0</v>
      </c>
      <c r="M19" s="5" t="n">
        <v>1095.0</v>
      </c>
      <c r="N19" s="11" t="n">
        <f si="5" t="shared"/>
        <v>9444.0</v>
      </c>
      <c r="O19" s="5" t="n">
        <v>142265.0</v>
      </c>
      <c r="P19" s="5" t="n">
        <v>77425.0</v>
      </c>
      <c r="Q19" s="11" t="n">
        <f si="2" t="shared"/>
        <v>8349.0</v>
      </c>
      <c r="R19" s="6" t="n">
        <f si="0" t="shared"/>
        <v>9.273565696490598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3521.0</v>
      </c>
      <c r="E20" s="5" t="n">
        <v>3432.0</v>
      </c>
      <c r="F20" s="5" t="n">
        <v>5013.0</v>
      </c>
      <c r="G20" s="5" t="n">
        <v>4500.0</v>
      </c>
      <c r="H20" s="5" t="n">
        <v>8705.0</v>
      </c>
      <c r="I20" s="5" t="n">
        <v>8605.0</v>
      </c>
      <c r="J20" s="5" t="n">
        <v>3230.0</v>
      </c>
      <c r="K20" s="5" t="n">
        <v>1482.0</v>
      </c>
      <c r="L20" s="5" t="n">
        <v>938.0</v>
      </c>
      <c r="M20" s="5" t="n">
        <v>4798.0</v>
      </c>
      <c r="N20" s="11" t="n">
        <f si="5" t="shared"/>
        <v>44224.0</v>
      </c>
      <c r="O20" s="5" t="n">
        <v>614096.0</v>
      </c>
      <c r="P20" s="5" t="n">
        <v>393212.0</v>
      </c>
      <c r="Q20" s="11" t="n">
        <f si="2" t="shared"/>
        <v>39426.0</v>
      </c>
      <c r="R20" s="6" t="n">
        <f si="0" t="shared"/>
        <v>9.973418556282656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23.0</v>
      </c>
      <c r="E21" s="5" t="n">
        <v>28.0</v>
      </c>
      <c r="F21" s="5" t="n">
        <v>46.0</v>
      </c>
      <c r="G21" s="5" t="n">
        <v>23.0</v>
      </c>
      <c r="H21" s="5" t="n">
        <v>44.0</v>
      </c>
      <c r="I21" s="5" t="n">
        <v>55.0</v>
      </c>
      <c r="J21" s="5" t="n">
        <v>22.0</v>
      </c>
      <c r="K21" s="5" t="n">
        <v>15.0</v>
      </c>
      <c r="L21" s="5" t="n">
        <v>13.0</v>
      </c>
      <c r="M21" s="5" t="n">
        <v>30.0</v>
      </c>
      <c r="N21" s="11" t="n">
        <f si="5" t="shared"/>
        <v>299.0</v>
      </c>
      <c r="O21" s="5" t="n">
        <v>6687.0</v>
      </c>
      <c r="P21" s="5" t="n">
        <v>3264.0</v>
      </c>
      <c r="Q21" s="11" t="n">
        <f si="2" t="shared"/>
        <v>269.0</v>
      </c>
      <c r="R21" s="6" t="n">
        <f si="0" t="shared"/>
        <v>12.133828996282528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13.0</v>
      </c>
      <c r="E22" s="5" t="n">
        <v>30.0</v>
      </c>
      <c r="F22" s="5" t="n">
        <v>31.0</v>
      </c>
      <c r="G22" s="5" t="n">
        <v>61.0</v>
      </c>
      <c r="H22" s="5" t="n">
        <v>79.0</v>
      </c>
      <c r="I22" s="5" t="n">
        <v>49.0</v>
      </c>
      <c r="J22" s="5" t="n">
        <v>33.0</v>
      </c>
      <c r="K22" s="5" t="n">
        <v>24.0</v>
      </c>
      <c r="L22" s="5" t="n">
        <v>15.0</v>
      </c>
      <c r="M22" s="5" t="n">
        <v>33.0</v>
      </c>
      <c r="N22" s="11" t="n">
        <f si="5" t="shared"/>
        <v>368.0</v>
      </c>
      <c r="O22" s="5" t="n">
        <v>11978.0</v>
      </c>
      <c r="P22" s="5" t="n">
        <v>4376.0</v>
      </c>
      <c r="Q22" s="11" t="n">
        <f si="2" t="shared"/>
        <v>335.0</v>
      </c>
      <c r="R22" s="6" t="n">
        <f si="0" t="shared"/>
        <v>13.06268656716418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9.0</v>
      </c>
      <c r="F23" s="5" t="n">
        <v>11.0</v>
      </c>
      <c r="G23" s="5" t="n">
        <v>9.0</v>
      </c>
      <c r="H23" s="5" t="n">
        <v>17.0</v>
      </c>
      <c r="I23" s="5" t="n">
        <v>6.0</v>
      </c>
      <c r="J23" s="5" t="n">
        <v>9.0</v>
      </c>
      <c r="K23" s="5" t="n">
        <v>11.0</v>
      </c>
      <c r="L23" s="5" t="n">
        <v>3.0</v>
      </c>
      <c r="M23" s="5" t="n">
        <v>11.0</v>
      </c>
      <c r="N23" s="11" t="n">
        <f si="5" t="shared"/>
        <v>87.0</v>
      </c>
      <c r="O23" s="5" t="n">
        <v>8692.0</v>
      </c>
      <c r="P23" s="5" t="n">
        <v>1242.0</v>
      </c>
      <c r="Q23" s="11" t="n">
        <f si="2" t="shared"/>
        <v>76.0</v>
      </c>
      <c r="R23" s="6" t="n">
        <f si="0" t="shared"/>
        <v>16.342105263157894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28.0</v>
      </c>
      <c r="E24" s="5" t="n">
        <f ref="E24:M24" si="7" t="shared">E25-E19-E20-E21-E22-E23</f>
        <v>60.0</v>
      </c>
      <c r="F24" s="5" t="n">
        <f si="7" t="shared"/>
        <v>93.0</v>
      </c>
      <c r="G24" s="5" t="n">
        <f si="7" t="shared"/>
        <v>71.0</v>
      </c>
      <c r="H24" s="5" t="n">
        <f si="7" t="shared"/>
        <v>97.0</v>
      </c>
      <c r="I24" s="5" t="n">
        <f si="7" t="shared"/>
        <v>105.0</v>
      </c>
      <c r="J24" s="5" t="n">
        <f si="7" t="shared"/>
        <v>60.0</v>
      </c>
      <c r="K24" s="5" t="n">
        <f si="7" t="shared"/>
        <v>55.0</v>
      </c>
      <c r="L24" s="5" t="n">
        <f si="7" t="shared"/>
        <v>65.0</v>
      </c>
      <c r="M24" s="5" t="n">
        <f si="7" t="shared"/>
        <v>167.0</v>
      </c>
      <c r="N24" s="11" t="n">
        <f si="5" t="shared"/>
        <v>801.0</v>
      </c>
      <c r="O24" s="5" t="n">
        <f>O25-O19-O20-O21-O22-O23</f>
        <v>49496.0</v>
      </c>
      <c r="P24" s="5" t="n">
        <f>P25-P19-P20-P21-P22-P23</f>
        <v>11232.0</v>
      </c>
      <c r="Q24" s="11" t="n">
        <f si="2" t="shared"/>
        <v>634.0</v>
      </c>
      <c r="R24" s="6" t="n">
        <f si="0" t="shared"/>
        <v>17.71608832807571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4274.0</v>
      </c>
      <c r="E25" s="5" t="n">
        <v>4249.0</v>
      </c>
      <c r="F25" s="5" t="n">
        <v>6237.0</v>
      </c>
      <c r="G25" s="5" t="n">
        <v>5763.0</v>
      </c>
      <c r="H25" s="5" t="n">
        <v>10905.0</v>
      </c>
      <c r="I25" s="5" t="n">
        <v>10541.0</v>
      </c>
      <c r="J25" s="5" t="n">
        <v>4101.0</v>
      </c>
      <c r="K25" s="5" t="n">
        <v>1842.0</v>
      </c>
      <c r="L25" s="5" t="n">
        <v>1177.0</v>
      </c>
      <c r="M25" s="5" t="n">
        <v>6134.0</v>
      </c>
      <c r="N25" s="11" t="n">
        <f si="5" t="shared"/>
        <v>55223.0</v>
      </c>
      <c r="O25" s="5" t="n">
        <v>833214.0</v>
      </c>
      <c r="P25" s="5" t="n">
        <v>490751.0</v>
      </c>
      <c r="Q25" s="11" t="n">
        <f si="2" t="shared"/>
        <v>49089.0</v>
      </c>
      <c r="R25" s="6" t="n">
        <f si="0" t="shared"/>
        <v>9.997168408401068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38.0</v>
      </c>
      <c r="E26" s="5" t="n">
        <v>40.0</v>
      </c>
      <c r="F26" s="5" t="n">
        <v>60.0</v>
      </c>
      <c r="G26" s="5" t="n">
        <v>46.0</v>
      </c>
      <c r="H26" s="5" t="n">
        <v>71.0</v>
      </c>
      <c r="I26" s="5" t="n">
        <v>149.0</v>
      </c>
      <c r="J26" s="5" t="n">
        <v>62.0</v>
      </c>
      <c r="K26" s="5" t="n">
        <v>45.0</v>
      </c>
      <c r="L26" s="5" t="n">
        <v>25.0</v>
      </c>
      <c r="M26" s="5" t="n">
        <v>79.0</v>
      </c>
      <c r="N26" s="11" t="n">
        <f si="5" t="shared"/>
        <v>615.0</v>
      </c>
      <c r="O26" s="5" t="n">
        <v>11889.0</v>
      </c>
      <c r="P26" s="5" t="n">
        <v>7826.0</v>
      </c>
      <c r="Q26" s="11" t="n">
        <f si="2" t="shared"/>
        <v>536.0</v>
      </c>
      <c r="R26" s="6" t="n">
        <f si="0" t="shared"/>
        <v>14.600746268656716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216.0</v>
      </c>
      <c r="E27" s="5" t="n">
        <v>278.0</v>
      </c>
      <c r="F27" s="5" t="n">
        <v>338.0</v>
      </c>
      <c r="G27" s="5" t="n">
        <v>326.0</v>
      </c>
      <c r="H27" s="5" t="n">
        <v>668.0</v>
      </c>
      <c r="I27" s="5" t="n">
        <v>1210.0</v>
      </c>
      <c r="J27" s="5" t="n">
        <v>573.0</v>
      </c>
      <c r="K27" s="5" t="n">
        <v>291.0</v>
      </c>
      <c r="L27" s="5" t="n">
        <v>174.0</v>
      </c>
      <c r="M27" s="5" t="n">
        <v>425.0</v>
      </c>
      <c r="N27" s="11" t="n">
        <f si="5" t="shared"/>
        <v>4499.0</v>
      </c>
      <c r="O27" s="5" t="n">
        <v>110952.0</v>
      </c>
      <c r="P27" s="5" t="n">
        <v>58337.0</v>
      </c>
      <c r="Q27" s="11" t="n">
        <f si="2" t="shared"/>
        <v>4074.0</v>
      </c>
      <c r="R27" s="6" t="n">
        <f si="0" t="shared"/>
        <v>14.319342169857634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445.0</v>
      </c>
      <c r="E28" s="5" t="n">
        <v>297.0</v>
      </c>
      <c r="F28" s="5" t="n">
        <v>471.0</v>
      </c>
      <c r="G28" s="5" t="n">
        <v>412.0</v>
      </c>
      <c r="H28" s="5" t="n">
        <v>827.0</v>
      </c>
      <c r="I28" s="5" t="n">
        <v>1252.0</v>
      </c>
      <c r="J28" s="5" t="n">
        <v>640.0</v>
      </c>
      <c r="K28" s="5" t="n">
        <v>191.0</v>
      </c>
      <c r="L28" s="5" t="n">
        <v>143.0</v>
      </c>
      <c r="M28" s="5" t="n">
        <v>378.0</v>
      </c>
      <c r="N28" s="11" t="n">
        <f si="5" t="shared"/>
        <v>5056.0</v>
      </c>
      <c r="O28" s="5" t="n">
        <v>79062.0</v>
      </c>
      <c r="P28" s="5" t="n">
        <v>55737.0</v>
      </c>
      <c r="Q28" s="11" t="n">
        <f si="2" t="shared"/>
        <v>4678.0</v>
      </c>
      <c r="R28" s="6" t="n">
        <f si="0" t="shared"/>
        <v>11.914707139803335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104.0</v>
      </c>
      <c r="E29" s="5" t="n">
        <v>131.0</v>
      </c>
      <c r="F29" s="5" t="n">
        <v>141.0</v>
      </c>
      <c r="G29" s="5" t="n">
        <v>75.0</v>
      </c>
      <c r="H29" s="5" t="n">
        <v>271.0</v>
      </c>
      <c r="I29" s="5" t="n">
        <v>278.0</v>
      </c>
      <c r="J29" s="5" t="n">
        <v>96.0</v>
      </c>
      <c r="K29" s="5" t="n">
        <v>43.0</v>
      </c>
      <c r="L29" s="5" t="n">
        <v>37.0</v>
      </c>
      <c r="M29" s="5" t="n">
        <v>150.0</v>
      </c>
      <c r="N29" s="11" t="n">
        <f si="5" t="shared"/>
        <v>1326.0</v>
      </c>
      <c r="O29" s="5" t="n">
        <v>26269.0</v>
      </c>
      <c r="P29" s="5" t="n">
        <v>12292.0</v>
      </c>
      <c r="Q29" s="11" t="n">
        <f si="2" t="shared"/>
        <v>1176.0</v>
      </c>
      <c r="R29" s="6" t="n">
        <f si="0" t="shared"/>
        <v>10.452380952380953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114.0</v>
      </c>
      <c r="E30" s="5" t="n">
        <v>110.0</v>
      </c>
      <c r="F30" s="5" t="n">
        <v>191.0</v>
      </c>
      <c r="G30" s="5" t="n">
        <v>162.0</v>
      </c>
      <c r="H30" s="5" t="n">
        <v>348.0</v>
      </c>
      <c r="I30" s="5" t="n">
        <v>632.0</v>
      </c>
      <c r="J30" s="5" t="n">
        <v>336.0</v>
      </c>
      <c r="K30" s="5" t="n">
        <v>87.0</v>
      </c>
      <c r="L30" s="5" t="n">
        <v>43.0</v>
      </c>
      <c r="M30" s="5" t="n">
        <v>214.0</v>
      </c>
      <c r="N30" s="11" t="n">
        <f si="5" t="shared"/>
        <v>2237.0</v>
      </c>
      <c r="O30" s="5" t="n">
        <v>33904.0</v>
      </c>
      <c r="P30" s="5" t="n">
        <v>24626.0</v>
      </c>
      <c r="Q30" s="11" t="n">
        <f si="2" t="shared"/>
        <v>2023.0</v>
      </c>
      <c r="R30" s="6" t="n">
        <f si="0" t="shared"/>
        <v>12.173010380622838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63.0</v>
      </c>
      <c r="E31" s="5" t="n">
        <v>79.0</v>
      </c>
      <c r="F31" s="5" t="n">
        <v>74.0</v>
      </c>
      <c r="G31" s="5" t="n">
        <v>83.0</v>
      </c>
      <c r="H31" s="5" t="n">
        <v>194.0</v>
      </c>
      <c r="I31" s="5" t="n">
        <v>264.0</v>
      </c>
      <c r="J31" s="5" t="n">
        <v>125.0</v>
      </c>
      <c r="K31" s="5" t="n">
        <v>37.0</v>
      </c>
      <c r="L31" s="5" t="n">
        <v>15.0</v>
      </c>
      <c r="M31" s="5" t="n">
        <v>40.0</v>
      </c>
      <c r="N31" s="11" t="n">
        <f si="5" t="shared"/>
        <v>974.0</v>
      </c>
      <c r="O31" s="5" t="n">
        <v>12199.0</v>
      </c>
      <c r="P31" s="5" t="n">
        <v>10128.0</v>
      </c>
      <c r="Q31" s="11" t="n">
        <f si="2" t="shared"/>
        <v>934.0</v>
      </c>
      <c r="R31" s="6" t="n">
        <f si="0" t="shared"/>
        <v>10.843683083511777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53.0</v>
      </c>
      <c r="E32" s="5" t="n">
        <v>103.0</v>
      </c>
      <c r="F32" s="5" t="n">
        <v>83.0</v>
      </c>
      <c r="G32" s="5" t="n">
        <v>76.0</v>
      </c>
      <c r="H32" s="5" t="n">
        <v>123.0</v>
      </c>
      <c r="I32" s="5" t="n">
        <v>197.0</v>
      </c>
      <c r="J32" s="5" t="n">
        <v>89.0</v>
      </c>
      <c r="K32" s="5" t="n">
        <v>44.0</v>
      </c>
      <c r="L32" s="5" t="n">
        <v>28.0</v>
      </c>
      <c r="M32" s="5" t="n">
        <v>54.0</v>
      </c>
      <c r="N32" s="11" t="n">
        <f si="5" t="shared"/>
        <v>850.0</v>
      </c>
      <c r="O32" s="5" t="n">
        <v>15341.0</v>
      </c>
      <c r="P32" s="5" t="n">
        <v>9423.0</v>
      </c>
      <c r="Q32" s="11" t="n">
        <f si="2" t="shared"/>
        <v>796.0</v>
      </c>
      <c r="R32" s="6" t="n">
        <f si="0" t="shared"/>
        <v>11.837939698492463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331.0</v>
      </c>
      <c r="E33" s="5" t="n">
        <v>365.0</v>
      </c>
      <c r="F33" s="5" t="n">
        <v>478.0</v>
      </c>
      <c r="G33" s="5" t="n">
        <v>510.0</v>
      </c>
      <c r="H33" s="5" t="n">
        <v>828.0</v>
      </c>
      <c r="I33" s="5" t="n">
        <v>829.0</v>
      </c>
      <c r="J33" s="5" t="n">
        <v>461.0</v>
      </c>
      <c r="K33" s="5" t="n">
        <v>327.0</v>
      </c>
      <c r="L33" s="5" t="n">
        <v>170.0</v>
      </c>
      <c r="M33" s="5" t="n">
        <v>641.0</v>
      </c>
      <c r="N33" s="11" t="n">
        <f si="5" t="shared"/>
        <v>4940.0</v>
      </c>
      <c r="O33" s="5" t="n">
        <v>110091.0</v>
      </c>
      <c r="P33" s="5" t="n">
        <v>55495.0</v>
      </c>
      <c r="Q33" s="11" t="n">
        <f si="2" t="shared"/>
        <v>4299.0</v>
      </c>
      <c r="R33" s="6" t="n">
        <f si="0" t="shared"/>
        <v>12.908816003721796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72.0</v>
      </c>
      <c r="E34" s="5" t="n">
        <v>49.0</v>
      </c>
      <c r="F34" s="5" t="n">
        <v>77.0</v>
      </c>
      <c r="G34" s="5" t="n">
        <v>48.0</v>
      </c>
      <c r="H34" s="5" t="n">
        <v>93.0</v>
      </c>
      <c r="I34" s="5" t="n">
        <v>161.0</v>
      </c>
      <c r="J34" s="5" t="n">
        <v>78.0</v>
      </c>
      <c r="K34" s="5" t="n">
        <v>30.0</v>
      </c>
      <c r="L34" s="5" t="n">
        <v>15.0</v>
      </c>
      <c r="M34" s="5" t="n">
        <v>93.0</v>
      </c>
      <c r="N34" s="11" t="n">
        <f si="5" t="shared"/>
        <v>716.0</v>
      </c>
      <c r="O34" s="5" t="n">
        <v>12069.0</v>
      </c>
      <c r="P34" s="5" t="n">
        <v>7037.0</v>
      </c>
      <c r="Q34" s="11" t="n">
        <f si="2" t="shared"/>
        <v>623.0</v>
      </c>
      <c r="R34" s="6" t="n">
        <f si="0" t="shared"/>
        <v>11.295345104333869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31.0</v>
      </c>
      <c r="E35" s="5" t="n">
        <v>15.0</v>
      </c>
      <c r="F35" s="5" t="n">
        <v>13.0</v>
      </c>
      <c r="G35" s="5" t="n">
        <v>11.0</v>
      </c>
      <c r="H35" s="5" t="n">
        <v>18.0</v>
      </c>
      <c r="I35" s="5" t="n">
        <v>19.0</v>
      </c>
      <c r="J35" s="5" t="n">
        <v>3.0</v>
      </c>
      <c r="K35" s="5" t="n">
        <v>3.0</v>
      </c>
      <c r="L35" s="5" t="n">
        <v>2.0</v>
      </c>
      <c r="M35" s="5" t="n">
        <v>20.0</v>
      </c>
      <c r="N35" s="11" t="n">
        <f si="5" t="shared"/>
        <v>135.0</v>
      </c>
      <c r="O35" s="5" t="n">
        <v>1543.0</v>
      </c>
      <c r="P35" s="5" t="n">
        <v>817.0</v>
      </c>
      <c r="Q35" s="11" t="n">
        <f si="2" t="shared"/>
        <v>115.0</v>
      </c>
      <c r="R35" s="6" t="n">
        <f si="0" t="shared"/>
        <v>7.104347826086957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27.0</v>
      </c>
      <c r="E36" s="5" t="n">
        <v>49.0</v>
      </c>
      <c r="F36" s="5" t="n">
        <v>56.0</v>
      </c>
      <c r="G36" s="5" t="n">
        <v>55.0</v>
      </c>
      <c r="H36" s="5" t="n">
        <v>120.0</v>
      </c>
      <c r="I36" s="5" t="n">
        <v>110.0</v>
      </c>
      <c r="J36" s="5" t="n">
        <v>40.0</v>
      </c>
      <c r="K36" s="5" t="n">
        <v>29.0</v>
      </c>
      <c r="L36" s="5" t="n">
        <v>20.0</v>
      </c>
      <c r="M36" s="5" t="n">
        <v>23.0</v>
      </c>
      <c r="N36" s="11" t="n">
        <f si="5" t="shared"/>
        <v>529.0</v>
      </c>
      <c r="O36" s="5" t="n">
        <v>8834.0</v>
      </c>
      <c r="P36" s="5" t="n">
        <v>6077.0</v>
      </c>
      <c r="Q36" s="11" t="n">
        <f si="2" t="shared"/>
        <v>506.0</v>
      </c>
      <c r="R36" s="6" t="n">
        <f si="0" t="shared"/>
        <v>12.0098814229249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18.0</v>
      </c>
      <c r="E37" s="5" t="n">
        <v>23.0</v>
      </c>
      <c r="F37" s="5" t="n">
        <v>22.0</v>
      </c>
      <c r="G37" s="5" t="n">
        <v>25.0</v>
      </c>
      <c r="H37" s="5" t="n">
        <v>93.0</v>
      </c>
      <c r="I37" s="5" t="n">
        <v>77.0</v>
      </c>
      <c r="J37" s="5" t="n">
        <v>50.0</v>
      </c>
      <c r="K37" s="5" t="n">
        <v>44.0</v>
      </c>
      <c r="L37" s="5" t="n">
        <v>47.0</v>
      </c>
      <c r="M37" s="5" t="n">
        <v>88.0</v>
      </c>
      <c r="N37" s="11" t="n">
        <f si="5" t="shared"/>
        <v>487.0</v>
      </c>
      <c r="O37" s="5" t="n">
        <v>24026.0</v>
      </c>
      <c r="P37" s="5" t="n">
        <v>8420.0</v>
      </c>
      <c r="Q37" s="11" t="n">
        <f si="2" t="shared"/>
        <v>399.0</v>
      </c>
      <c r="R37" s="6" t="n">
        <f si="0" t="shared"/>
        <v>21.102756892230577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360.0</v>
      </c>
      <c r="E38" s="5" t="n">
        <f ref="E38:M38" si="8" t="shared">E39-E26-E27-E28-E29-E30-E31-E32-E33-E34-E35-E36-E37</f>
        <v>346.0</v>
      </c>
      <c r="F38" s="5" t="n">
        <f si="8" t="shared"/>
        <v>403.0</v>
      </c>
      <c r="G38" s="5" t="n">
        <f si="8" t="shared"/>
        <v>351.0</v>
      </c>
      <c r="H38" s="5" t="n">
        <f si="8" t="shared"/>
        <v>722.0</v>
      </c>
      <c r="I38" s="5" t="n">
        <f si="8" t="shared"/>
        <v>825.0</v>
      </c>
      <c r="J38" s="5" t="n">
        <f si="8" t="shared"/>
        <v>416.0</v>
      </c>
      <c r="K38" s="5" t="n">
        <f si="8" t="shared"/>
        <v>308.0</v>
      </c>
      <c r="L38" s="5" t="n">
        <f si="8" t="shared"/>
        <v>167.0</v>
      </c>
      <c r="M38" s="5" t="n">
        <f si="8" t="shared"/>
        <v>695.0</v>
      </c>
      <c r="N38" s="11" t="n">
        <f si="5" t="shared"/>
        <v>4593.0</v>
      </c>
      <c r="O38" s="5" t="n">
        <f>O39-O26-O27-O28-O29-O30-O31-O32-O33-O34-O35-O36-O37</f>
        <v>99164.0</v>
      </c>
      <c r="P38" s="5" t="n">
        <f>P39-P26-P27-P28-P29-P30-P31-P32-P33-P34-P35-P36-P37</f>
        <v>52147.0</v>
      </c>
      <c r="Q38" s="11" t="n">
        <f si="2" t="shared"/>
        <v>3898.0</v>
      </c>
      <c r="R38" s="6" t="n">
        <f si="0" t="shared"/>
        <v>13.377886095433556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1872.0</v>
      </c>
      <c r="E39" s="5" t="n">
        <v>1885.0</v>
      </c>
      <c r="F39" s="5" t="n">
        <v>2407.0</v>
      </c>
      <c r="G39" s="5" t="n">
        <v>2180.0</v>
      </c>
      <c r="H39" s="5" t="n">
        <v>4376.0</v>
      </c>
      <c r="I39" s="5" t="n">
        <v>6003.0</v>
      </c>
      <c r="J39" s="5" t="n">
        <v>2969.0</v>
      </c>
      <c r="K39" s="5" t="n">
        <v>1479.0</v>
      </c>
      <c r="L39" s="5" t="n">
        <v>886.0</v>
      </c>
      <c r="M39" s="5" t="n">
        <v>2900.0</v>
      </c>
      <c r="N39" s="11" t="n">
        <f si="5" t="shared"/>
        <v>26957.0</v>
      </c>
      <c r="O39" s="5" t="n">
        <v>545343.0</v>
      </c>
      <c r="P39" s="5" t="n">
        <v>308362.0</v>
      </c>
      <c r="Q39" s="11" t="n">
        <f si="2" t="shared"/>
        <v>24057.0</v>
      </c>
      <c r="R39" s="6" t="n">
        <f si="0" t="shared"/>
        <v>12.817973978467805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297.0</v>
      </c>
      <c r="E40" s="5" t="n">
        <v>408.0</v>
      </c>
      <c r="F40" s="5" t="n">
        <v>718.0</v>
      </c>
      <c r="G40" s="5" t="n">
        <v>663.0</v>
      </c>
      <c r="H40" s="5" t="n">
        <v>1611.0</v>
      </c>
      <c r="I40" s="5" t="n">
        <v>1477.0</v>
      </c>
      <c r="J40" s="5" t="n">
        <v>461.0</v>
      </c>
      <c r="K40" s="5" t="n">
        <v>163.0</v>
      </c>
      <c r="L40" s="5" t="n">
        <v>62.0</v>
      </c>
      <c r="M40" s="5" t="n">
        <v>852.0</v>
      </c>
      <c r="N40" s="11" t="n">
        <f si="5" t="shared"/>
        <v>6712.0</v>
      </c>
      <c r="O40" s="5" t="n">
        <v>72411.0</v>
      </c>
      <c r="P40" s="5" t="n">
        <v>52635.0</v>
      </c>
      <c r="Q40" s="11" t="n">
        <f si="2" t="shared"/>
        <v>5860.0</v>
      </c>
      <c r="R40" s="6" t="n">
        <f si="0" t="shared"/>
        <v>8.9820819112628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45.0</v>
      </c>
      <c r="E41" s="5" t="n">
        <v>57.0</v>
      </c>
      <c r="F41" s="5" t="n">
        <v>109.0</v>
      </c>
      <c r="G41" s="5" t="n">
        <v>121.0</v>
      </c>
      <c r="H41" s="5" t="n">
        <v>213.0</v>
      </c>
      <c r="I41" s="5" t="n">
        <v>197.0</v>
      </c>
      <c r="J41" s="5" t="n">
        <v>132.0</v>
      </c>
      <c r="K41" s="5" t="n">
        <v>36.0</v>
      </c>
      <c r="L41" s="5" t="n">
        <v>22.0</v>
      </c>
      <c r="M41" s="5" t="n">
        <v>153.0</v>
      </c>
      <c r="N41" s="11" t="n">
        <f si="5" t="shared"/>
        <v>1085.0</v>
      </c>
      <c r="O41" s="5" t="n">
        <v>16970.0</v>
      </c>
      <c r="P41" s="5" t="n">
        <v>10622.0</v>
      </c>
      <c r="Q41" s="11" t="n">
        <f si="2" t="shared"/>
        <v>932.0</v>
      </c>
      <c r="R41" s="6" t="n">
        <f si="0" t="shared"/>
        <v>11.396995708154506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18.0</v>
      </c>
      <c r="E42" s="5" t="n">
        <f ref="E42:M42" si="9" t="shared">E43-E40-E41</f>
        <v>8.0</v>
      </c>
      <c r="F42" s="5" t="n">
        <f si="9" t="shared"/>
        <v>10.0</v>
      </c>
      <c r="G42" s="5" t="n">
        <f si="9" t="shared"/>
        <v>26.0</v>
      </c>
      <c r="H42" s="5" t="n">
        <f si="9" t="shared"/>
        <v>18.0</v>
      </c>
      <c r="I42" s="5" t="n">
        <f si="9" t="shared"/>
        <v>16.0</v>
      </c>
      <c r="J42" s="5" t="n">
        <f si="9" t="shared"/>
        <v>39.0</v>
      </c>
      <c r="K42" s="5" t="n">
        <f si="9" t="shared"/>
        <v>12.0</v>
      </c>
      <c r="L42" s="5" t="n">
        <f si="9" t="shared"/>
        <v>10.0</v>
      </c>
      <c r="M42" s="5" t="n">
        <f si="9" t="shared"/>
        <v>10.0</v>
      </c>
      <c r="N42" s="11" t="n">
        <f si="5" t="shared"/>
        <v>167.0</v>
      </c>
      <c r="O42" s="5" t="n">
        <f>O43-O40-O41</f>
        <v>3934.0</v>
      </c>
      <c r="P42" s="5" t="n">
        <f>P43-P40-P41</f>
        <v>2529.0</v>
      </c>
      <c r="Q42" s="11" t="n">
        <f si="2" t="shared"/>
        <v>157.0</v>
      </c>
      <c r="R42" s="6" t="n">
        <f si="0" t="shared"/>
        <v>16.10828025477707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360.0</v>
      </c>
      <c r="E43" s="5" t="n">
        <v>473.0</v>
      </c>
      <c r="F43" s="5" t="n">
        <v>837.0</v>
      </c>
      <c r="G43" s="5" t="n">
        <v>810.0</v>
      </c>
      <c r="H43" s="5" t="n">
        <v>1842.0</v>
      </c>
      <c r="I43" s="5" t="n">
        <v>1690.0</v>
      </c>
      <c r="J43" s="5" t="n">
        <v>632.0</v>
      </c>
      <c r="K43" s="5" t="n">
        <v>211.0</v>
      </c>
      <c r="L43" s="5" t="n">
        <v>94.0</v>
      </c>
      <c r="M43" s="5" t="n">
        <v>1015.0</v>
      </c>
      <c r="N43" s="11" t="n">
        <f si="5" t="shared"/>
        <v>7964.0</v>
      </c>
      <c r="O43" s="5" t="n">
        <v>93315.0</v>
      </c>
      <c r="P43" s="5" t="n">
        <v>65786.0</v>
      </c>
      <c r="Q43" s="11" t="n">
        <f si="2" t="shared"/>
        <v>6949.0</v>
      </c>
      <c r="R43" s="6" t="n">
        <f si="0" t="shared"/>
        <v>9.46697366527558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12.0</v>
      </c>
      <c r="E44" s="8" t="n">
        <v>8.0</v>
      </c>
      <c r="F44" s="8" t="n">
        <v>21.0</v>
      </c>
      <c r="G44" s="8" t="n">
        <v>6.0</v>
      </c>
      <c r="H44" s="8" t="n">
        <v>23.0</v>
      </c>
      <c r="I44" s="8" t="n">
        <v>37.0</v>
      </c>
      <c r="J44" s="8" t="n">
        <v>38.0</v>
      </c>
      <c r="K44" s="8" t="n">
        <v>37.0</v>
      </c>
      <c r="L44" s="8" t="n">
        <v>24.0</v>
      </c>
      <c r="M44" s="8" t="n">
        <v>53.0</v>
      </c>
      <c r="N44" s="11" t="n">
        <f si="5" t="shared"/>
        <v>259.0</v>
      </c>
      <c r="O44" s="8" t="n">
        <v>19228.0</v>
      </c>
      <c r="P44" s="8" t="n">
        <v>5041.0</v>
      </c>
      <c r="Q44" s="11" t="n">
        <f si="2" t="shared"/>
        <v>206.0</v>
      </c>
      <c r="R44" s="6" t="n">
        <f si="0" t="shared"/>
        <v>24.47087378640777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2.0</v>
      </c>
      <c r="E45" s="8" t="n">
        <f ref="E45:M45" si="10" t="shared">E46-E44</f>
        <v>20.0</v>
      </c>
      <c r="F45" s="8" t="n">
        <f si="10" t="shared"/>
        <v>18.0</v>
      </c>
      <c r="G45" s="8" t="n">
        <f si="10" t="shared"/>
        <v>30.0</v>
      </c>
      <c r="H45" s="8" t="n">
        <f si="10" t="shared"/>
        <v>121.0</v>
      </c>
      <c r="I45" s="8" t="n">
        <f si="10" t="shared"/>
        <v>84.0</v>
      </c>
      <c r="J45" s="8" t="n">
        <f si="10" t="shared"/>
        <v>87.0</v>
      </c>
      <c r="K45" s="8" t="n">
        <f si="10" t="shared"/>
        <v>25.0</v>
      </c>
      <c r="L45" s="8" t="n">
        <f si="10" t="shared"/>
        <v>42.0</v>
      </c>
      <c r="M45" s="8" t="n">
        <f si="10" t="shared"/>
        <v>76.0</v>
      </c>
      <c r="N45" s="11" t="n">
        <f si="5" t="shared"/>
        <v>505.0</v>
      </c>
      <c r="O45" s="8" t="n">
        <f>O46-O44</f>
        <v>34744.0</v>
      </c>
      <c r="P45" s="8" t="n">
        <f>P46-P44</f>
        <v>8254.0</v>
      </c>
      <c r="Q45" s="11" t="n">
        <f si="2" t="shared"/>
        <v>429.0</v>
      </c>
      <c r="R45" s="6" t="n">
        <f si="0" t="shared"/>
        <v>19.24009324009324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14.0</v>
      </c>
      <c r="E46" s="8" t="n">
        <v>28.0</v>
      </c>
      <c r="F46" s="8" t="n">
        <v>39.0</v>
      </c>
      <c r="G46" s="8" t="n">
        <v>36.0</v>
      </c>
      <c r="H46" s="8" t="n">
        <v>144.0</v>
      </c>
      <c r="I46" s="8" t="n">
        <v>121.0</v>
      </c>
      <c r="J46" s="8" t="n">
        <v>125.0</v>
      </c>
      <c r="K46" s="8" t="n">
        <v>62.0</v>
      </c>
      <c r="L46" s="8" t="n">
        <v>66.0</v>
      </c>
      <c r="M46" s="8" t="n">
        <v>129.0</v>
      </c>
      <c r="N46" s="11" t="n">
        <f si="5" t="shared"/>
        <v>764.0</v>
      </c>
      <c r="O46" s="8" t="n">
        <v>53972.0</v>
      </c>
      <c r="P46" s="8" t="n">
        <v>13295.0</v>
      </c>
      <c r="Q46" s="11" t="n">
        <f si="2" t="shared"/>
        <v>635.0</v>
      </c>
      <c r="R46" s="6" t="n">
        <f si="0" t="shared"/>
        <v>20.937007874015748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5.0</v>
      </c>
      <c r="E47" s="5" t="n">
        <v>19.0</v>
      </c>
      <c r="F47" s="5" t="n">
        <v>20.0</v>
      </c>
      <c r="G47" s="5" t="n">
        <v>14.0</v>
      </c>
      <c r="H47" s="5" t="n">
        <v>20.0</v>
      </c>
      <c r="I47" s="5" t="n">
        <v>12.0</v>
      </c>
      <c r="J47" s="5" t="n">
        <v>10.0</v>
      </c>
      <c r="K47" s="5" t="n">
        <v>2.0</v>
      </c>
      <c r="L47" s="5" t="n">
        <v>1.0</v>
      </c>
      <c r="M47" s="5" t="n">
        <v>14.0</v>
      </c>
      <c r="N47" s="11" t="n">
        <f si="5" t="shared"/>
        <v>117.0</v>
      </c>
      <c r="O47" s="5" t="n">
        <v>2265.0</v>
      </c>
      <c r="P47" s="5" t="n">
        <v>766.0</v>
      </c>
      <c r="Q47" s="11" t="n">
        <f si="2" t="shared"/>
        <v>103.0</v>
      </c>
      <c r="R47" s="6" t="n">
        <f si="0" t="shared"/>
        <v>7.436893203883495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22618.0</v>
      </c>
      <c r="E48" s="5" t="n">
        <f ref="E48:M48" si="11" t="shared">E47+E46+E43+E39+E25+E18</f>
        <v>70009.0</v>
      </c>
      <c r="F48" s="5" t="n">
        <f si="11" t="shared"/>
        <v>124468.0</v>
      </c>
      <c r="G48" s="5" t="n">
        <f si="11" t="shared"/>
        <v>93630.0</v>
      </c>
      <c r="H48" s="5" t="n">
        <f si="11" t="shared"/>
        <v>102978.0</v>
      </c>
      <c r="I48" s="5" t="n">
        <f si="11" t="shared"/>
        <v>59666.0</v>
      </c>
      <c r="J48" s="5" t="n">
        <f si="11" t="shared"/>
        <v>16742.0</v>
      </c>
      <c r="K48" s="5" t="n">
        <f si="11" t="shared"/>
        <v>9522.0</v>
      </c>
      <c r="L48" s="5" t="n">
        <f si="11" t="shared"/>
        <v>9087.0</v>
      </c>
      <c r="M48" s="5" t="n">
        <f si="11" t="shared"/>
        <v>63940.0</v>
      </c>
      <c r="N48" s="11" t="n">
        <f si="5" t="shared"/>
        <v>572660.0</v>
      </c>
      <c r="O48" s="5" t="n">
        <f>O47+O46+O43+O39+O25+O18</f>
        <v>3.3421693E7</v>
      </c>
      <c r="P48" s="5" t="n">
        <f>P47+P46+P43+P39+P25+P18</f>
        <v>3644885.0</v>
      </c>
      <c r="Q48" s="11" t="n">
        <f si="2" t="shared"/>
        <v>508720.0</v>
      </c>
      <c r="R48" s="6" t="n">
        <f si="0" t="shared"/>
        <v>7.16481561566284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3.9496385289700697</v>
      </c>
      <c r="E49" s="6" t="n">
        <f ref="E49" si="13" t="shared">E48/$N$48*100</f>
        <v>12.225229630147034</v>
      </c>
      <c r="F49" s="6" t="n">
        <f ref="F49" si="14" t="shared">F48/$N$48*100</f>
        <v>21.735060943666397</v>
      </c>
      <c r="G49" s="6" t="n">
        <f ref="G49" si="15" t="shared">G48/$N$48*100</f>
        <v>16.350015716131736</v>
      </c>
      <c r="H49" s="6" t="n">
        <f ref="H49" si="16" t="shared">H48/$N$48*100</f>
        <v>17.98239793245556</v>
      </c>
      <c r="I49" s="6" t="n">
        <f ref="I49" si="17" t="shared">I48/$N$48*100</f>
        <v>10.419096846296231</v>
      </c>
      <c r="J49" s="6" t="n">
        <f ref="J49" si="18" t="shared">J48/$N$48*100</f>
        <v>2.923549750288129</v>
      </c>
      <c r="K49" s="6" t="n">
        <f ref="K49" si="19" t="shared">K48/$N$48*100</f>
        <v>1.662766737680299</v>
      </c>
      <c r="L49" s="6" t="n">
        <f ref="L49" si="20" t="shared">L48/$N$48*100</f>
        <v>1.586805434289107</v>
      </c>
      <c r="M49" s="6" t="n">
        <f ref="M49" si="21" t="shared">M48/$N$48*100</f>
        <v>11.165438480075437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