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3年1至5月來臺旅客人次及成長率－按國籍分
Table 1-3 Visitor Arrivals by Nationality,
 January-May, 2024</t>
  </si>
  <si>
    <t>113年1至5月
Jan.-May., 2024</t>
  </si>
  <si>
    <t>112年1至5月
Jan.-May.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532981.0</v>
      </c>
      <c r="E3" s="4" t="n">
        <v>264871.0</v>
      </c>
      <c r="F3" s="5" t="n">
        <f>IF(E3=0,"-",(D3-E3)/E3*100)</f>
        <v>101.22285942968463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458527.0</v>
      </c>
      <c r="E4" s="4" t="n">
        <v>264979.0</v>
      </c>
      <c r="F4" s="5" t="n">
        <f ref="F4:F46" si="0" t="shared">IF(E4=0,"-",(D4-E4)/E4*100)</f>
        <v>73.0427694270112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17314.0</v>
      </c>
      <c r="E5" s="4" t="n">
        <v>14361.0</v>
      </c>
      <c r="F5" s="5" t="n">
        <f si="0" t="shared"/>
        <v>20.5626349140032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6010.0</v>
      </c>
      <c r="E6" s="4" t="n">
        <v>5536.0</v>
      </c>
      <c r="F6" s="5" t="n">
        <f si="0" t="shared"/>
        <v>8.5621387283237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220006.0</v>
      </c>
      <c r="E7" s="4" t="n">
        <v>182941.0</v>
      </c>
      <c r="F7" s="5" t="n">
        <f si="0" t="shared"/>
        <v>20.260630476492423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164075.0</v>
      </c>
      <c r="E8" s="4" t="n">
        <v>145956.0</v>
      </c>
      <c r="F8" s="5" t="n">
        <f si="0" t="shared"/>
        <v>12.414015182657787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94101.0</v>
      </c>
      <c r="E9" s="4" t="n">
        <v>80150.0</v>
      </c>
      <c r="F9" s="5" t="n">
        <f si="0" t="shared"/>
        <v>17.406113537117903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188429.0</v>
      </c>
      <c r="E10" s="4" t="n">
        <v>118370.0</v>
      </c>
      <c r="F10" s="5" t="n">
        <f si="0" t="shared"/>
        <v>59.18644926924051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187120.0</v>
      </c>
      <c r="E11" s="4" t="n">
        <v>163161.0</v>
      </c>
      <c r="F11" s="5" t="n">
        <f si="0" t="shared"/>
        <v>14.684268912301345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154585.0</v>
      </c>
      <c r="E12" s="4" t="n">
        <v>160291.0</v>
      </c>
      <c r="F12" s="5" t="n">
        <f si="0" t="shared"/>
        <v>-3.5597756580219726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10118.0</v>
      </c>
      <c r="E13" s="4" t="n">
        <f>E14-E7-E8-E9-E10-E11-E12</f>
        <v>7303.0</v>
      </c>
      <c r="F13" s="5" t="n">
        <f si="0" t="shared"/>
        <v>38.545803094618655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1018434.0</v>
      </c>
      <c r="E14" s="4" t="n">
        <v>858172.0</v>
      </c>
      <c r="F14" s="5" t="n">
        <f si="0" t="shared"/>
        <v>18.674811110127106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3258.0</v>
      </c>
      <c r="E15" s="4" t="n">
        <f>E16-E3-E4-E5-E6-E14</f>
        <v>2647.0</v>
      </c>
      <c r="F15" s="5" t="n">
        <f si="0" t="shared"/>
        <v>23.08273517189271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2036524.0</v>
      </c>
      <c r="E16" s="4" t="n">
        <v>1410566.0</v>
      </c>
      <c r="F16" s="5" t="n">
        <f si="0" t="shared"/>
        <v>44.376370903594726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61531.0</v>
      </c>
      <c r="E17" s="4" t="n">
        <v>41452.0</v>
      </c>
      <c r="F17" s="5" t="n">
        <f si="0" t="shared"/>
        <v>48.43915854482293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253459.0</v>
      </c>
      <c r="E18" s="4" t="n">
        <v>177663.0</v>
      </c>
      <c r="F18" s="5" t="n">
        <f si="0" t="shared"/>
        <v>42.662794166483735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1785.0</v>
      </c>
      <c r="E19" s="4" t="n">
        <v>1129.0</v>
      </c>
      <c r="F19" s="5" t="n">
        <f si="0" t="shared"/>
        <v>58.10451727192205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1875.0</v>
      </c>
      <c r="E20" s="4" t="n">
        <v>1234.0</v>
      </c>
      <c r="F20" s="5" t="n">
        <f si="0" t="shared"/>
        <v>51.944894651539705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469.0</v>
      </c>
      <c r="E21" s="4" t="n">
        <v>335.0</v>
      </c>
      <c r="F21" s="5" t="n">
        <f si="0" t="shared"/>
        <v>40.0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5260.0</v>
      </c>
      <c r="E22" s="4" t="n">
        <f>E23-E17-E18-E19-E20-E21</f>
        <v>4155.0</v>
      </c>
      <c r="F22" s="5" t="n">
        <f>IF(E22=0,"-",(D22-E22)/E22*100)</f>
        <v>26.594464500601685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324379.0</v>
      </c>
      <c r="E23" s="4" t="n">
        <v>225968.0</v>
      </c>
      <c r="F23" s="5" t="n">
        <f si="0" t="shared"/>
        <v>43.55085675847908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3350.0</v>
      </c>
      <c r="E24" s="4" t="n">
        <v>2597.0</v>
      </c>
      <c r="F24" s="5" t="n">
        <f si="0" t="shared"/>
        <v>28.994994224104737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24557.0</v>
      </c>
      <c r="E25" s="4" t="n">
        <v>18307.0</v>
      </c>
      <c r="F25" s="5" t="n">
        <f si="0" t="shared"/>
        <v>34.139946468563934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38265.0</v>
      </c>
      <c r="E26" s="4" t="n">
        <v>26845.0</v>
      </c>
      <c r="F26" s="5" t="n">
        <f si="0" t="shared"/>
        <v>42.54051033712051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8735.0</v>
      </c>
      <c r="E27" s="4" t="n">
        <v>6384.0</v>
      </c>
      <c r="F27" s="5" t="n">
        <f si="0" t="shared"/>
        <v>36.82644110275689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10418.0</v>
      </c>
      <c r="E28" s="4" t="n">
        <v>8820.0</v>
      </c>
      <c r="F28" s="5" t="n">
        <f si="0" t="shared"/>
        <v>18.117913832199548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4634.0</v>
      </c>
      <c r="E29" s="4" t="n">
        <v>3374.0</v>
      </c>
      <c r="F29" s="5" t="n">
        <f si="0" t="shared"/>
        <v>37.344398340248965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5526.0</v>
      </c>
      <c r="E30" s="4" t="n">
        <v>3970.0</v>
      </c>
      <c r="F30" s="5" t="n">
        <f si="0" t="shared"/>
        <v>39.19395465994962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41435.0</v>
      </c>
      <c r="E31" s="4" t="n">
        <v>31624.0</v>
      </c>
      <c r="F31" s="5" t="n">
        <f si="0" t="shared"/>
        <v>31.023905894257524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4333.0</v>
      </c>
      <c r="E32" s="4" t="n">
        <v>3232.0</v>
      </c>
      <c r="F32" s="5" t="n">
        <f si="0" t="shared"/>
        <v>34.06559405940594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874.0</v>
      </c>
      <c r="E33" s="4" t="n">
        <v>647.0</v>
      </c>
      <c r="F33" s="5" t="n">
        <f si="0" t="shared"/>
        <v>35.08500772797527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3071.0</v>
      </c>
      <c r="E34" s="4" t="n">
        <v>2624.0</v>
      </c>
      <c r="F34" s="5" t="n">
        <f si="0" t="shared"/>
        <v>17.035060975609756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33209.0</v>
      </c>
      <c r="E35" s="4" t="n">
        <f>E36-E24-E25-E26-E27-E28-E29-E30-E31-E32-E33-E34</f>
        <v>24102.0</v>
      </c>
      <c r="F35" s="5" t="n">
        <f si="0" t="shared"/>
        <v>37.78524603767322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178407.0</v>
      </c>
      <c r="E36" s="4" t="n">
        <v>132526.0</v>
      </c>
      <c r="F36" s="5" t="n">
        <f si="0" t="shared"/>
        <v>34.62037637897469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49634.0</v>
      </c>
      <c r="E37" s="4" t="n">
        <v>32515.0</v>
      </c>
      <c r="F37" s="5" t="n">
        <f si="0" t="shared"/>
        <v>52.649546363216984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8461.0</v>
      </c>
      <c r="E38" s="4" t="n">
        <v>5980.0</v>
      </c>
      <c r="F38" s="5" t="n">
        <f si="0" t="shared"/>
        <v>41.48829431438127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669.0</v>
      </c>
      <c r="E39" s="4" t="n">
        <f>E40-E37-E38</f>
        <v>623.0</v>
      </c>
      <c r="F39" s="5" t="n">
        <f si="0" t="shared"/>
        <v>7.3836276083467105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58764.0</v>
      </c>
      <c r="E40" s="4" t="n">
        <v>39118.0</v>
      </c>
      <c r="F40" s="5" t="n">
        <f si="0" t="shared"/>
        <v>50.22240400838489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1989.0</v>
      </c>
      <c r="E41" s="4" t="n">
        <v>1641.0</v>
      </c>
      <c r="F41" s="5" t="n">
        <f si="0" t="shared"/>
        <v>21.206581352833638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2447.0</v>
      </c>
      <c r="E42" s="4" t="n">
        <f>E43-E41</f>
        <v>1603.0</v>
      </c>
      <c r="F42" s="5" t="n">
        <f si="0" t="shared"/>
        <v>52.65127885215222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4436.0</v>
      </c>
      <c r="E43" s="4" t="n">
        <v>3244.0</v>
      </c>
      <c r="F43" s="5" t="n">
        <f si="0" t="shared"/>
        <v>36.744759556103574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335.0</v>
      </c>
      <c r="E44" s="4" t="n">
        <v>300.0</v>
      </c>
      <c r="F44" s="5" t="n">
        <f si="0" t="shared"/>
        <v>11.666666666666666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638966.0</v>
      </c>
      <c r="E45" s="4" t="n">
        <v>367513.0</v>
      </c>
      <c r="F45" s="5" t="n">
        <f si="0" t="shared"/>
        <v>73.86214909404565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3241811.0</v>
      </c>
      <c r="E46" s="8" t="n">
        <f>E44+E43+E40+E36+E23+E16+E45</f>
        <v>2179235.0</v>
      </c>
      <c r="F46" s="5" t="n">
        <f si="0" t="shared"/>
        <v>48.759128776841415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