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7095" windowWidth="18075" xWindow="720" yWindow="360"/>
  </bookViews>
  <sheets>
    <sheet name="來臺旅客按居住地" r:id="rId1" sheetId="1"/>
  </sheets>
  <calcPr calcId="152511"/>
</workbook>
</file>

<file path=xl/calcChain.xml><?xml version="1.0" encoding="utf-8"?>
<calcChain xmlns="http://schemas.openxmlformats.org/spreadsheetml/2006/main">
  <c i="1" l="1" r="G45"/>
  <c i="1" r="G47"/>
  <c i="1" r="G46" s="1"/>
  <c i="1" r="G48"/>
  <c i="1" r="G26"/>
  <c i="1" r="G27"/>
  <c i="1" r="G28"/>
  <c i="1" r="G39" s="1"/>
  <c i="1" r="G29"/>
  <c i="1" r="G30"/>
  <c i="1" r="G31"/>
  <c i="1" r="G32"/>
  <c i="1" r="G33"/>
  <c i="1" r="G34"/>
  <c i="1" r="G35"/>
  <c i="1" r="G36"/>
  <c i="1" r="G37"/>
  <c i="1" r="G38"/>
  <c i="1" r="G40"/>
  <c i="1" r="G41"/>
  <c i="1" r="G43" s="1"/>
  <c i="1" r="G42"/>
  <c i="1" r="G44"/>
  <c i="1" r="G5"/>
  <c i="1" r="G6"/>
  <c i="1" r="G7"/>
  <c i="1" r="G8"/>
  <c i="1" r="G9"/>
  <c i="1" r="G10"/>
  <c i="1" r="G11"/>
  <c i="1" r="G12"/>
  <c i="1" r="G13"/>
  <c i="1" r="G14"/>
  <c i="1" r="G15"/>
  <c i="1" r="G17"/>
  <c i="1" r="G16" s="1"/>
  <c i="1" r="G19"/>
  <c i="1" r="G18" s="1"/>
  <c i="1" r="G20"/>
  <c i="1" r="G21"/>
  <c i="1" r="G22"/>
  <c i="1" r="G23"/>
  <c i="1" r="G25" s="1"/>
  <c i="1" r="G24"/>
  <c i="1" r="G4"/>
  <c i="1" r="D48"/>
  <c i="1" r="D46"/>
  <c i="1" r="D45"/>
  <c i="1" r="D47"/>
  <c i="1" r="D41"/>
  <c i="1" r="D43" s="1"/>
  <c i="1" r="D42"/>
  <c i="1" r="D44"/>
  <c i="1" r="D27"/>
  <c i="1" r="D28"/>
  <c i="1" r="D29"/>
  <c i="1" r="D30"/>
  <c i="1" r="D31"/>
  <c i="1" r="D32"/>
  <c i="1" r="D33"/>
  <c i="1" r="D34"/>
  <c i="1" r="D35"/>
  <c i="1" r="D36"/>
  <c i="1" r="D37"/>
  <c i="1" r="D38"/>
  <c i="1" r="D40"/>
  <c i="1" r="D39" s="1"/>
  <c i="1" r="D19"/>
  <c i="1" r="D18" s="1"/>
  <c i="1" r="D20"/>
  <c i="1" r="D21"/>
  <c i="1" r="D22"/>
  <c i="1" r="D23"/>
  <c i="1" r="D24"/>
  <c i="1" r="D26"/>
  <c i="1" r="D25" s="1"/>
  <c i="1" r="D17"/>
  <c i="1" r="D16" s="1"/>
  <c i="1" r="D10"/>
  <c i="1" r="D11"/>
  <c i="1" r="D12"/>
  <c i="1" r="D13"/>
  <c i="1" r="D14"/>
  <c i="1" r="D15"/>
  <c i="1" r="D5"/>
  <c i="1" r="D6"/>
  <c i="1" r="D7"/>
  <c i="1" r="D8"/>
  <c i="1" r="D9"/>
  <c i="1" r="D4"/>
  <c i="1" r="E43"/>
  <c i="1" r="F43"/>
  <c i="1" r="E49"/>
  <c i="1" r="F49"/>
  <c i="1" r="H49"/>
  <c i="1" r="I49"/>
  <c i="1" r="E46"/>
  <c i="1" r="F46"/>
  <c i="1" r="H46"/>
  <c i="1" r="I46"/>
  <c i="1" r="H43"/>
  <c i="1" r="I43"/>
  <c i="1" r="E39"/>
  <c i="1" r="F39"/>
  <c i="1" r="H39"/>
  <c i="1" r="I39"/>
  <c i="1" r="E25"/>
  <c i="1" r="F25"/>
  <c i="1" r="H25"/>
  <c i="1" r="I25"/>
  <c i="1" r="E18"/>
  <c i="1" r="F18"/>
  <c i="1" r="H18"/>
  <c i="1" r="I18"/>
  <c i="1" l="1" r="G49"/>
  <c i="1" r="D49"/>
  <c i="1" r="E16"/>
  <c i="1" r="F16"/>
  <c i="1" r="J16"/>
  <c i="1" r="H16"/>
  <c i="1" r="I16"/>
  <c i="1" l="1" r="K16"/>
  <c i="1" r="L16"/>
  <c i="1" r="L49"/>
  <c i="1" r="K49"/>
  <c i="1" r="J49"/>
  <c i="1" r="L48"/>
  <c i="1" r="K48"/>
  <c i="1" r="J48"/>
  <c i="1" r="L47"/>
  <c i="1" r="K47"/>
  <c i="1" r="J47"/>
  <c i="1" r="L46"/>
  <c i="1" r="K46"/>
  <c i="1" r="J46"/>
  <c i="1" r="L45"/>
  <c i="1" r="K45"/>
  <c i="1" r="J45"/>
  <c i="1" r="L44"/>
  <c i="1" r="K44"/>
  <c i="1" r="J44"/>
  <c i="1" r="L43"/>
  <c i="1" r="K43"/>
  <c i="1" r="J43"/>
  <c i="1" r="L42"/>
  <c i="1" r="K42"/>
  <c i="1" r="J42"/>
  <c i="1" r="L41"/>
  <c i="1" r="K41"/>
  <c i="1" r="J41"/>
  <c i="1" r="L40"/>
  <c i="1" r="K40"/>
  <c i="1" r="J40"/>
  <c i="1" r="L39"/>
  <c i="1" r="K39"/>
  <c i="1" r="J39"/>
  <c i="1" r="L38"/>
  <c i="1" r="K38"/>
  <c i="1" r="J38"/>
  <c i="1" r="L37"/>
  <c i="1" r="K37"/>
  <c i="1" r="J37"/>
  <c i="1" r="L36"/>
  <c i="1" r="K36"/>
  <c i="1" r="J36"/>
  <c i="1" r="L35"/>
  <c i="1" r="K35"/>
  <c i="1" r="J35"/>
  <c i="1" r="L34"/>
  <c i="1" r="K34"/>
  <c i="1" r="J34"/>
  <c i="1" r="L33"/>
  <c i="1" r="K33"/>
  <c i="1" r="J33"/>
  <c i="1" r="L32"/>
  <c i="1" r="K32"/>
  <c i="1" r="J32"/>
  <c i="1" r="L31"/>
  <c i="1" r="K31"/>
  <c i="1" r="J31"/>
  <c i="1" r="L30"/>
  <c i="1" r="K30"/>
  <c i="1" r="J30"/>
  <c i="1" r="L29"/>
  <c i="1" r="K29"/>
  <c i="1" r="J29"/>
  <c i="1" r="L28"/>
  <c i="1" r="K28"/>
  <c i="1" r="J28"/>
  <c i="1" r="L27"/>
  <c i="1" r="K27"/>
  <c i="1" r="J27"/>
  <c i="1" r="L26"/>
  <c i="1" r="K26"/>
  <c i="1" r="J26"/>
  <c i="1" r="L25"/>
  <c i="1" r="K25"/>
  <c i="1" r="J25"/>
  <c i="1" r="L24"/>
  <c i="1" r="K24"/>
  <c i="1" r="J24"/>
  <c i="1" r="L23"/>
  <c i="1" r="K23"/>
  <c i="1" r="J23"/>
  <c i="1" r="L22"/>
  <c i="1" r="K22"/>
  <c i="1" r="J22"/>
  <c i="1" r="L21"/>
  <c i="1" r="K21"/>
  <c i="1" r="J21"/>
  <c i="1" r="L20"/>
  <c i="1" r="K20"/>
  <c i="1" r="J20"/>
  <c i="1" r="L19"/>
  <c i="1" r="K19"/>
  <c i="1" r="J19"/>
  <c i="1" r="L18"/>
  <c i="1" r="K18"/>
  <c i="1" r="J18"/>
  <c i="1" r="L17"/>
  <c i="1" r="K17"/>
  <c i="1" r="J17"/>
  <c i="1" r="L15"/>
  <c i="1" r="K15"/>
  <c i="1" r="J15"/>
  <c i="1" r="L14"/>
  <c i="1" r="K14"/>
  <c i="1" r="J14"/>
  <c i="1" r="L13"/>
  <c i="1" r="K13"/>
  <c i="1" r="J13"/>
  <c i="1" r="L12"/>
  <c i="1" r="K12"/>
  <c i="1" r="J12"/>
  <c i="1" r="L11"/>
  <c i="1" r="K11"/>
  <c i="1" r="J11"/>
  <c i="1" r="L10"/>
  <c i="1" r="K10"/>
  <c i="1" r="J10"/>
  <c i="1" r="L9"/>
  <c i="1" r="K9"/>
  <c i="1" r="J9"/>
  <c i="1" r="L8"/>
  <c i="1" r="K8"/>
  <c i="1" r="J8"/>
  <c i="1" r="L7"/>
  <c i="1" r="K7"/>
  <c i="1" r="J7"/>
  <c i="1" r="L6"/>
  <c i="1" r="K6"/>
  <c i="1" r="J6"/>
  <c i="1" r="L5"/>
  <c i="1" r="K5"/>
  <c i="1" r="J5"/>
  <c i="1" r="L4"/>
  <c i="1" r="K4"/>
  <c i="1" r="J4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<sst xmlns="http://schemas.openxmlformats.org/spreadsheetml/2006/main" count="113" uniqueCount="62">
  <si>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</si>
  <si>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</si>
  <si>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</si>
  <si>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</si>
  <si>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</si>
  <si>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</si>
  <si>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</si>
  <si>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</si>
  <si>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</si>
  <si>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</si>
  <si>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</si>
  <si>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</si>
  <si>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</si>
  <si>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</si>
  <si>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</si>
  <si>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</si>
  <si>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</si>
  <si>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</si>
  <si>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</si>
  <si>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</si>
  <si>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</si>
  <si>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</si>
  <si>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</si>
  <si>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</si>
  <si>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</si>
  <si>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</si>
  <si>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</si>
  <si>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</si>
  <si>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</si>
  <si>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</si>
  <si>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</si>
  <si>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</si>
  <si>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</si>
  <si>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</si>
  <si>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</si>
  <si>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</si>
  <si>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</si>
  <si>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</si>
  <si>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</si>
  <si>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</si>
  <si>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</si>
  <si>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</si>
  <si>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</si>
  <si>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</si>
  <si>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</si>
  <si>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</si>
  <si>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</si>
  <si>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</si>
  <si>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</si>
  <si>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</si>
  <si>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</si>
  <si>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</si>
  <si>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</si>
  <si>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</si>
  <si>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</si>
  <si>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</si>
  <si>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</si>
  <si>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113年4月來臺旅客人次及成長率－按居住地分
Table 1-2 Visitor Arrivals by Residence,
April,2024</t>
  </si>
  <si>
    <t>113年4月 Apr.., 2024</t>
  </si>
  <si>
    <t>112年4月 Apr.., 2023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</si>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</sst>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name val="新細明體"/>
      <sz val="9.0"/>
      <color indexed="8"/>
      <u val="none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borderId="0" fillId="0" fontId="0" numFmtId="0">
      <alignment vertical="center"/>
    </xf>
    <xf applyAlignment="0" applyBorder="0" applyFill="0" applyFont="0" applyProtection="0" borderId="0" fillId="0" fontId="6" numFmtId="43">
      <alignment vertical="center"/>
    </xf>
  </cellStyleXfs>
  <cellXfs count="30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>
      <alignment vertical="center"/>
    </xf>
    <xf applyAlignment="1" applyBorder="1" applyFont="1" borderId="1" fillId="0" fontId="3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1" numFmtId="177" xfId="0">
      <alignment vertical="center"/>
    </xf>
    <xf applyAlignment="1" applyBorder="1" applyFont="1" applyNumberFormat="1" borderId="2" fillId="0" fontId="1" numFmtId="177" xfId="0">
      <alignment vertical="center"/>
    </xf>
    <xf applyAlignment="1" applyBorder="1" applyFont="1" applyNumberFormat="1" borderId="1" fillId="0" fontId="1" numFmtId="178" xfId="0">
      <alignment horizontal="right" vertical="center"/>
    </xf>
    <xf applyAlignment="1" applyFont="1" borderId="0" fillId="0" fontId="1" numFmtId="0" xfId="0">
      <alignment vertical="center"/>
    </xf>
    <xf applyAlignment="1" applyBorder="1" applyFont="1" borderId="3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Border="1" applyFont="1" borderId="2" fillId="0" fontId="1" numFmtId="0" xfId="0">
      <alignment horizontal="center" vertical="center"/>
    </xf>
    <xf applyAlignment="1" applyBorder="1" applyFont="1" applyNumberFormat="1" borderId="5" fillId="0" fontId="1" numFmtId="177" xfId="0">
      <alignment vertical="center"/>
    </xf>
    <xf applyAlignment="1" applyBorder="1" applyFont="1" applyNumberFormat="1" borderId="6" fillId="0" fontId="1" numFmtId="177" xfId="0">
      <alignment vertical="center"/>
    </xf>
    <xf applyAlignment="1" applyBorder="1" applyFont="1" applyNumberFormat="1" borderId="6" fillId="0" fontId="1" numFmtId="178" xfId="0">
      <alignment horizontal="right" vertical="center"/>
    </xf>
    <xf applyAlignment="1" applyBorder="1" applyFont="1" borderId="2" fillId="0" fontId="8" numFmtId="0" xfId="0">
      <alignment textRotation="255" vertical="center"/>
    </xf>
    <xf applyAlignment="1" applyBorder="1" applyFont="1" borderId="6" fillId="0" fontId="1" numFmtId="0" xfId="0">
      <alignment textRotation="255" vertical="center"/>
    </xf>
    <xf applyAlignment="1" applyBorder="1" applyFont="1" borderId="8" fillId="0" fontId="8" numFmtId="0" xfId="0">
      <alignment textRotation="255" vertical="center"/>
    </xf>
    <xf applyAlignment="1" applyBorder="1" applyFont="1" borderId="9" fillId="0" fontId="8" numFmtId="0" xfId="0">
      <alignment textRotation="255" vertical="center"/>
    </xf>
    <xf applyAlignment="1" applyBorder="1" applyFont="1" borderId="2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Font="1" borderId="0" fillId="0" fontId="7" numFmtId="0" xfId="0">
      <alignment horizontal="center" vertical="center" wrapText="1"/>
    </xf>
    <xf applyAlignment="1" applyFont="1" borderId="0" fillId="0" fontId="7" numFmtId="0" xfId="0">
      <alignment horizontal="center" vertical="center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8" numFmtId="176" xfId="1">
      <alignment horizontal="center" vertical="center"/>
    </xf>
    <xf applyAlignment="1" applyBorder="1" applyFont="1" borderId="7" fillId="0" fontId="1" numFmtId="0" xfId="0">
      <alignment vertical="center"/>
    </xf>
    <xf applyAlignment="1" applyBorder="1" applyFont="1" borderId="2" fillId="0" fontId="1" numFmtId="0" xfId="0">
      <alignment horizontal="left" vertical="center"/>
    </xf>
    <xf applyAlignment="1" applyBorder="1" applyFont="1" borderId="4" fillId="0" fontId="1" numFmtId="0" xfId="0">
      <alignment horizontal="left" vertical="center"/>
    </xf>
    <xf applyAlignment="1" applyBorder="1" applyFont="1" borderId="7" fillId="0" fontId="1" numFmtId="0" xfId="0">
      <alignment horizontal="left" vertical="center"/>
    </xf>
    <xf numFmtId="0" fontId="9" fillId="0" borderId="0" xfId="0" applyFont="true">
      <alignment wrapText="true" vertical="top" horizontal="left"/>
    </xf>
  </cellXfs>
  <cellStyles count="2">
    <cellStyle builtinId="0" name="一般" xfId="0"/>
    <cellStyle builtinId="3" name="千分位" xfId="1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51"/>
  <sheetViews>
    <sheetView tabSelected="1" workbookViewId="0">
      <pane activePane="bottomLeft" state="frozen" topLeftCell="A4" ySplit="3"/>
      <selection activeCell="O11" pane="bottomLeft" sqref="O11"/>
    </sheetView>
  </sheetViews>
  <sheetFormatPr defaultRowHeight="16.5" x14ac:dyDescent="0.25"/>
  <cols>
    <col min="1" max="1" customWidth="true" style="1" width="3.375" collapsed="false"/>
    <col min="2" max="2" customWidth="true" style="1" width="3.875" collapsed="false"/>
    <col min="3" max="3" customWidth="true" style="1" width="16.125" collapsed="false"/>
    <col min="4" max="4" customWidth="true" style="1" width="8.125" collapsed="false"/>
    <col min="5" max="5" customWidth="true" style="1" width="8.0" collapsed="false"/>
    <col min="6" max="6" customWidth="true" style="1" width="9.125" collapsed="false"/>
    <col min="7" max="7" customWidth="true" style="1" width="8.25" collapsed="false"/>
    <col min="8" max="8" customWidth="true" style="1" width="8.0" collapsed="false"/>
    <col min="9" max="9" customWidth="true" style="1" width="8.5" collapsed="false"/>
    <col min="10" max="10" customWidth="true" style="1" width="6.5" collapsed="false"/>
    <col min="11" max="11" customWidth="true" style="1" width="7.375" collapsed="false"/>
    <col min="12" max="12" customWidth="true" style="1" width="7.75" collapsed="false"/>
    <col min="13" max="16384" style="1" width="9.0" collapsed="false"/>
  </cols>
  <sheetData>
    <row customHeight="1" ht="63" r="1" spans="1:13" x14ac:dyDescent="0.25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customFormat="1" customHeight="1" ht="24.6" r="2" s="2" spans="1:13" x14ac:dyDescent="0.25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customFormat="1" customHeight="1" ht="48.6" r="3" s="2" spans="1:13" x14ac:dyDescent="0.25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customFormat="1" customHeight="1" ht="15" r="4" s="8" spans="1:13" x14ac:dyDescent="0.25">
      <c r="A4" s="16" t="s">
        <v>5</v>
      </c>
      <c r="B4" s="19" t="s">
        <v>6</v>
      </c>
      <c r="C4" s="20"/>
      <c r="D4" s="5" t="n">
        <f>E4+F4</f>
        <v>90075.0</v>
      </c>
      <c r="E4" s="5" t="n">
        <v>85506.0</v>
      </c>
      <c r="F4" s="6" t="n">
        <v>4569.0</v>
      </c>
      <c r="G4" s="5" t="n">
        <f>H4+I4</f>
        <v>111021.0</v>
      </c>
      <c r="H4" s="5" t="n">
        <v>103697.0</v>
      </c>
      <c r="I4" s="6" t="n">
        <v>7324.0</v>
      </c>
      <c r="J4" s="7" t="n">
        <f>IF(G4=0,"-",((D4/G4)-1)*100)</f>
        <v>-18.86670089442538</v>
      </c>
      <c r="K4" s="7" t="n">
        <f>IF(H4=0,"-",((E4/H4)-1)*100)</f>
        <v>-17.542455423011273</v>
      </c>
      <c r="L4" s="7" t="n">
        <f>IF(I4=0,"-",((F4/I4)-1)*100)</f>
        <v>-37.61605679956308</v>
      </c>
      <c r="M4" s="8" t="s">
        <v>60</v>
      </c>
    </row>
    <row customFormat="1" customHeight="1" ht="15" r="5" s="8" spans="1:13" x14ac:dyDescent="0.25">
      <c r="A5" s="17"/>
      <c r="B5" s="19" t="s">
        <v>7</v>
      </c>
      <c r="C5" s="20"/>
      <c r="D5" s="5" t="n">
        <f ref="D5:D48" si="0" t="shared">E5+F5</f>
        <v>28269.0</v>
      </c>
      <c r="E5" s="5" t="n">
        <v>27291.0</v>
      </c>
      <c r="F5" s="6" t="n">
        <v>978.0</v>
      </c>
      <c r="G5" s="5" t="n">
        <f ref="G5:G48" si="1" t="shared">H5+I5</f>
        <v>14944.0</v>
      </c>
      <c r="H5" s="5" t="n">
        <v>14013.0</v>
      </c>
      <c r="I5" s="6" t="n">
        <v>931.0</v>
      </c>
      <c r="J5" s="7" t="n">
        <f ref="J5:L49" si="2" t="shared">IF(G5=0,"-",((D5/G5)-1)*100)</f>
        <v>89.16622055674519</v>
      </c>
      <c r="K5" s="7" t="n">
        <f si="2" t="shared"/>
        <v>94.75487047741382</v>
      </c>
      <c r="L5" s="7" t="n">
        <f si="2" t="shared"/>
        <v>5.0483351235230955</v>
      </c>
      <c r="M5" s="8" t="s">
        <v>60</v>
      </c>
    </row>
    <row customFormat="1" customHeight="1" ht="15" r="6" s="8" spans="1:13" x14ac:dyDescent="0.25">
      <c r="A6" s="17"/>
      <c r="B6" s="19" t="s">
        <v>8</v>
      </c>
      <c r="C6" s="20"/>
      <c r="D6" s="5" t="n">
        <f si="0" t="shared"/>
        <v>86587.0</v>
      </c>
      <c r="E6" s="5" t="n">
        <v>105.0</v>
      </c>
      <c r="F6" s="6" t="n">
        <v>86482.0</v>
      </c>
      <c r="G6" s="5" t="n">
        <f si="1" t="shared"/>
        <v>51851.0</v>
      </c>
      <c r="H6" s="5" t="n">
        <v>140.0</v>
      </c>
      <c r="I6" s="6" t="n">
        <v>51711.0</v>
      </c>
      <c r="J6" s="7" t="n">
        <f si="2" t="shared"/>
        <v>66.99195772501976</v>
      </c>
      <c r="K6" s="7" t="n">
        <f si="2" t="shared"/>
        <v>-25.0</v>
      </c>
      <c r="L6" s="7" t="n">
        <f si="2" t="shared"/>
        <v>67.24101255052118</v>
      </c>
      <c r="M6" s="8" t="s">
        <v>60</v>
      </c>
    </row>
    <row customFormat="1" customHeight="1" ht="15" r="7" s="8" spans="1:13" x14ac:dyDescent="0.25">
      <c r="A7" s="17"/>
      <c r="B7" s="19" t="s">
        <v>9</v>
      </c>
      <c r="C7" s="20"/>
      <c r="D7" s="5" t="n">
        <f si="0" t="shared"/>
        <v>68822.0</v>
      </c>
      <c r="E7" s="5" t="n">
        <v>155.0</v>
      </c>
      <c r="F7" s="6" t="n">
        <v>68667.0</v>
      </c>
      <c r="G7" s="5" t="n">
        <f si="1" t="shared"/>
        <v>58950.0</v>
      </c>
      <c r="H7" s="5" t="n">
        <v>167.0</v>
      </c>
      <c r="I7" s="6" t="n">
        <v>58783.0</v>
      </c>
      <c r="J7" s="7" t="n">
        <f si="2" t="shared"/>
        <v>16.746395250212043</v>
      </c>
      <c r="K7" s="7" t="n">
        <f si="2" t="shared"/>
        <v>-7.185628742514972</v>
      </c>
      <c r="L7" s="7" t="n">
        <f si="2" t="shared"/>
        <v>16.81438511134172</v>
      </c>
      <c r="M7" s="8" t="s">
        <v>60</v>
      </c>
    </row>
    <row customFormat="1" customHeight="1" ht="15" r="8" s="8" spans="1:13" x14ac:dyDescent="0.25">
      <c r="A8" s="17"/>
      <c r="B8" s="19" t="s">
        <v>10</v>
      </c>
      <c r="C8" s="20"/>
      <c r="D8" s="5" t="n">
        <f si="0" t="shared"/>
        <v>2864.0</v>
      </c>
      <c r="E8" s="5" t="n">
        <v>3.0</v>
      </c>
      <c r="F8" s="6" t="n">
        <v>2861.0</v>
      </c>
      <c r="G8" s="5" t="n">
        <f si="1" t="shared"/>
        <v>2377.0</v>
      </c>
      <c r="H8" s="5" t="n">
        <v>0.0</v>
      </c>
      <c r="I8" s="6" t="n">
        <v>2377.0</v>
      </c>
      <c r="J8" s="7" t="n">
        <f si="2" t="shared"/>
        <v>20.488010096760622</v>
      </c>
      <c r="K8" s="7" t="str">
        <f si="2" t="shared"/>
        <v>-</v>
      </c>
      <c r="L8" s="7" t="n">
        <f si="2" t="shared"/>
        <v>20.361800588977697</v>
      </c>
      <c r="M8" s="8" t="s">
        <v>60</v>
      </c>
    </row>
    <row customFormat="1" customHeight="1" ht="15" r="9" s="8" spans="1:13" x14ac:dyDescent="0.25">
      <c r="A9" s="17"/>
      <c r="B9" s="19" t="s">
        <v>11</v>
      </c>
      <c r="C9" s="20"/>
      <c r="D9" s="5" t="n">
        <f si="0" t="shared"/>
        <v>1747.0</v>
      </c>
      <c r="E9" s="5" t="n">
        <v>9.0</v>
      </c>
      <c r="F9" s="6" t="n">
        <v>1738.0</v>
      </c>
      <c r="G9" s="5" t="n">
        <f si="1" t="shared"/>
        <v>1205.0</v>
      </c>
      <c r="H9" s="5" t="n">
        <v>11.0</v>
      </c>
      <c r="I9" s="6" t="n">
        <v>1194.0</v>
      </c>
      <c r="J9" s="7" t="n">
        <f si="2" t="shared"/>
        <v>44.97925311203319</v>
      </c>
      <c r="K9" s="7" t="n">
        <f si="2" t="shared"/>
        <v>-18.181818181818176</v>
      </c>
      <c r="L9" s="7" t="n">
        <f si="2" t="shared"/>
        <v>45.561139028475715</v>
      </c>
      <c r="M9" s="8" t="s">
        <v>60</v>
      </c>
    </row>
    <row customFormat="1" customHeight="1" ht="15" r="10" s="8" spans="1:13" x14ac:dyDescent="0.25">
      <c r="A10" s="17"/>
      <c r="B10" s="16" t="s">
        <v>12</v>
      </c>
      <c r="C10" s="9" t="s">
        <v>30</v>
      </c>
      <c r="D10" s="5" t="n">
        <f>E10+F10</f>
        <v>41159.0</v>
      </c>
      <c r="E10" s="5" t="n">
        <v>63.0</v>
      </c>
      <c r="F10" s="6" t="n">
        <v>41096.0</v>
      </c>
      <c r="G10" s="5" t="n">
        <f si="1" t="shared"/>
        <v>44123.0</v>
      </c>
      <c r="H10" s="5" t="n">
        <v>53.0</v>
      </c>
      <c r="I10" s="6" t="n">
        <v>44070.0</v>
      </c>
      <c r="J10" s="7" t="n">
        <f si="2" t="shared"/>
        <v>-6.717584933028132</v>
      </c>
      <c r="K10" s="7" t="n">
        <f si="2" t="shared"/>
        <v>18.867924528301884</v>
      </c>
      <c r="L10" s="7" t="n">
        <f si="2" t="shared"/>
        <v>-6.748354889947805</v>
      </c>
      <c r="M10" s="8" t="s">
        <v>60</v>
      </c>
    </row>
    <row customFormat="1" customHeight="1" ht="15" r="11" s="8" spans="1:13" x14ac:dyDescent="0.25">
      <c r="A11" s="17"/>
      <c r="B11" s="17"/>
      <c r="C11" s="10" t="s">
        <v>31</v>
      </c>
      <c r="D11" s="5" t="n">
        <f si="0" t="shared"/>
        <v>37666.0</v>
      </c>
      <c r="E11" s="5" t="n">
        <v>33.0</v>
      </c>
      <c r="F11" s="6" t="n">
        <v>37633.0</v>
      </c>
      <c r="G11" s="5" t="n">
        <f si="1" t="shared"/>
        <v>38276.0</v>
      </c>
      <c r="H11" s="5" t="n">
        <v>41.0</v>
      </c>
      <c r="I11" s="6" t="n">
        <v>38235.0</v>
      </c>
      <c r="J11" s="7" t="n">
        <f si="2" t="shared"/>
        <v>-1.5936879506740498</v>
      </c>
      <c r="K11" s="7" t="n">
        <f si="2" t="shared"/>
        <v>-19.512195121951216</v>
      </c>
      <c r="L11" s="7" t="n">
        <f si="2" t="shared"/>
        <v>-1.5744736497973033</v>
      </c>
      <c r="M11" s="8" t="s">
        <v>60</v>
      </c>
    </row>
    <row customFormat="1" customHeight="1" ht="15" r="12" s="8" spans="1:13" x14ac:dyDescent="0.25">
      <c r="A12" s="17"/>
      <c r="B12" s="17"/>
      <c r="C12" s="10" t="s">
        <v>32</v>
      </c>
      <c r="D12" s="5" t="n">
        <f si="0" t="shared"/>
        <v>22932.0</v>
      </c>
      <c r="E12" s="5" t="n">
        <v>22.0</v>
      </c>
      <c r="F12" s="6" t="n">
        <v>22910.0</v>
      </c>
      <c r="G12" s="5" t="n">
        <f si="1" t="shared"/>
        <v>16824.0</v>
      </c>
      <c r="H12" s="5" t="n">
        <v>38.0</v>
      </c>
      <c r="I12" s="6" t="n">
        <v>16786.0</v>
      </c>
      <c r="J12" s="7" t="n">
        <f si="2" t="shared"/>
        <v>36.305278174037085</v>
      </c>
      <c r="K12" s="7" t="n">
        <f si="2" t="shared"/>
        <v>-42.10526315789473</v>
      </c>
      <c r="L12" s="7" t="n">
        <f si="2" t="shared"/>
        <v>36.482783271774096</v>
      </c>
      <c r="M12" s="8" t="s">
        <v>60</v>
      </c>
    </row>
    <row customFormat="1" customHeight="1" ht="15" r="13" s="8" spans="1:13" x14ac:dyDescent="0.25">
      <c r="A13" s="17"/>
      <c r="B13" s="17"/>
      <c r="C13" s="10" t="s">
        <v>33</v>
      </c>
      <c r="D13" s="5" t="n">
        <f si="0" t="shared"/>
        <v>35782.0</v>
      </c>
      <c r="E13" s="5" t="n">
        <v>128.0</v>
      </c>
      <c r="F13" s="6" t="n">
        <v>35654.0</v>
      </c>
      <c r="G13" s="5" t="n">
        <f si="1" t="shared"/>
        <v>31872.0</v>
      </c>
      <c r="H13" s="5" t="n">
        <v>192.0</v>
      </c>
      <c r="I13" s="6" t="n">
        <v>31680.0</v>
      </c>
      <c r="J13" s="7" t="n">
        <f si="2" t="shared"/>
        <v>12.267821285140567</v>
      </c>
      <c r="K13" s="7" t="n">
        <f si="2" t="shared"/>
        <v>-33.333333333333336</v>
      </c>
      <c r="L13" s="7" t="n">
        <f si="2" t="shared"/>
        <v>12.544191919191917</v>
      </c>
      <c r="M13" s="8" t="s">
        <v>60</v>
      </c>
    </row>
    <row customFormat="1" customHeight="1" ht="15" r="14" s="8" spans="1:13" x14ac:dyDescent="0.25">
      <c r="A14" s="17"/>
      <c r="B14" s="17"/>
      <c r="C14" s="10" t="s">
        <v>34</v>
      </c>
      <c r="D14" s="5" t="n">
        <f si="0" t="shared"/>
        <v>43026.0</v>
      </c>
      <c r="E14" s="5" t="n">
        <v>54.0</v>
      </c>
      <c r="F14" s="6" t="n">
        <v>42972.0</v>
      </c>
      <c r="G14" s="5" t="n">
        <f si="1" t="shared"/>
        <v>46800.0</v>
      </c>
      <c r="H14" s="5" t="n">
        <v>69.0</v>
      </c>
      <c r="I14" s="6" t="n">
        <v>46731.0</v>
      </c>
      <c r="J14" s="7" t="n">
        <f si="2" t="shared"/>
        <v>-8.06410256410256</v>
      </c>
      <c r="K14" s="7" t="n">
        <f si="2" t="shared"/>
        <v>-21.739130434782606</v>
      </c>
      <c r="L14" s="7" t="n">
        <f si="2" t="shared"/>
        <v>-8.043910894267192</v>
      </c>
      <c r="M14" s="8" t="s">
        <v>60</v>
      </c>
    </row>
    <row customFormat="1" customHeight="1" ht="15" r="15" s="8" spans="1:13" x14ac:dyDescent="0.25">
      <c r="A15" s="17"/>
      <c r="B15" s="17"/>
      <c r="C15" s="10" t="s">
        <v>35</v>
      </c>
      <c r="D15" s="5" t="n">
        <f si="0" t="shared"/>
        <v>33396.0</v>
      </c>
      <c r="E15" s="5" t="n">
        <v>121.0</v>
      </c>
      <c r="F15" s="6" t="n">
        <v>33275.0</v>
      </c>
      <c r="G15" s="5" t="n">
        <f si="1" t="shared"/>
        <v>36960.0</v>
      </c>
      <c r="H15" s="5" t="n">
        <v>117.0</v>
      </c>
      <c r="I15" s="6" t="n">
        <v>36843.0</v>
      </c>
      <c r="J15" s="7" t="n">
        <f si="2" t="shared"/>
        <v>-9.642857142857142</v>
      </c>
      <c r="K15" s="7" t="n">
        <f si="2" t="shared"/>
        <v>3.418803418803429</v>
      </c>
      <c r="L15" s="7" t="n">
        <f si="2" t="shared"/>
        <v>-9.684336237548518</v>
      </c>
      <c r="M15" s="8" t="s">
        <v>60</v>
      </c>
    </row>
    <row customFormat="1" customHeight="1" ht="15" r="16" s="8" spans="1:13" x14ac:dyDescent="0.25">
      <c r="A16" s="17"/>
      <c r="B16" s="17"/>
      <c r="C16" s="10" t="s">
        <v>36</v>
      </c>
      <c r="D16" s="5" t="n">
        <f ref="D16:I16" si="3" t="shared">D17-D10-D11-D12-D13-D14-D15</f>
        <v>2892.0</v>
      </c>
      <c r="E16" s="5" t="n">
        <f si="3" t="shared"/>
        <v>54.0</v>
      </c>
      <c r="F16" s="5" t="n">
        <f si="3" t="shared"/>
        <v>2838.0</v>
      </c>
      <c r="G16" s="5" t="n">
        <f si="3" t="shared"/>
        <v>2089.0</v>
      </c>
      <c r="H16" s="5" t="n">
        <f si="3" t="shared"/>
        <v>23.0</v>
      </c>
      <c r="I16" s="5" t="n">
        <f si="3" t="shared"/>
        <v>2066.0</v>
      </c>
      <c r="J16" s="7" t="n">
        <f si="2" t="shared"/>
        <v>38.43944471038774</v>
      </c>
      <c r="K16" s="7" t="n">
        <f si="2" t="shared"/>
        <v>134.7826086956522</v>
      </c>
      <c r="L16" s="7" t="n">
        <f si="2" t="shared"/>
        <v>37.36689254598258</v>
      </c>
      <c r="M16" s="8" t="s">
        <v>60</v>
      </c>
    </row>
    <row customFormat="1" customHeight="1" ht="15" r="17" s="8" spans="1:13" x14ac:dyDescent="0.25">
      <c r="A17" s="17"/>
      <c r="B17" s="18"/>
      <c r="C17" s="10" t="s">
        <v>13</v>
      </c>
      <c r="D17" s="5" t="n">
        <f si="0" t="shared"/>
        <v>216853.0</v>
      </c>
      <c r="E17" s="5" t="n">
        <v>475.0</v>
      </c>
      <c r="F17" s="6" t="n">
        <v>216378.0</v>
      </c>
      <c r="G17" s="5" t="n">
        <f si="1" t="shared"/>
        <v>216944.0</v>
      </c>
      <c r="H17" s="5" t="n">
        <v>533.0</v>
      </c>
      <c r="I17" s="6" t="n">
        <v>216411.0</v>
      </c>
      <c r="J17" s="7" t="n">
        <f si="2" t="shared"/>
        <v>-0.0419463087248273</v>
      </c>
      <c r="K17" s="7" t="n">
        <f si="2" t="shared"/>
        <v>-10.88180112570356</v>
      </c>
      <c r="L17" s="7" t="n">
        <f si="2" t="shared"/>
        <v>-0.015248762770836422</v>
      </c>
      <c r="M17" s="8" t="s">
        <v>60</v>
      </c>
    </row>
    <row customFormat="1" customHeight="1" ht="15" r="18" s="8" spans="1:13" x14ac:dyDescent="0.25">
      <c r="A18" s="17"/>
      <c r="B18" s="19" t="s">
        <v>14</v>
      </c>
      <c r="C18" s="20"/>
      <c r="D18" s="5" t="n">
        <f ref="D18:I18" si="4" t="shared">D19-D4-D5-D6-D7-D8-D9-D17</f>
        <v>4284.0</v>
      </c>
      <c r="E18" s="5" t="n">
        <f si="4" t="shared"/>
        <v>3.0</v>
      </c>
      <c r="F18" s="5" t="n">
        <f si="4" t="shared"/>
        <v>4281.0</v>
      </c>
      <c r="G18" s="5" t="n">
        <f si="4" t="shared"/>
        <v>2206.0</v>
      </c>
      <c r="H18" s="5" t="n">
        <f si="4" t="shared"/>
        <v>1.0</v>
      </c>
      <c r="I18" s="5" t="n">
        <f si="4" t="shared"/>
        <v>2205.0</v>
      </c>
      <c r="J18" s="7" t="n">
        <f si="2" t="shared"/>
        <v>94.1976427923844</v>
      </c>
      <c r="K18" s="7" t="n">
        <f si="2" t="shared"/>
        <v>200.0</v>
      </c>
      <c r="L18" s="7" t="n">
        <f si="2" t="shared"/>
        <v>94.14965986394557</v>
      </c>
      <c r="M18" s="8" t="s">
        <v>60</v>
      </c>
    </row>
    <row customFormat="1" customHeight="1" ht="15" r="19" s="8" spans="1:13" x14ac:dyDescent="0.25">
      <c r="A19" s="18"/>
      <c r="B19" s="19" t="s">
        <v>15</v>
      </c>
      <c r="C19" s="20"/>
      <c r="D19" s="5" t="n">
        <f si="0" t="shared"/>
        <v>499501.0</v>
      </c>
      <c r="E19" s="5" t="n">
        <v>113547.0</v>
      </c>
      <c r="F19" s="6" t="n">
        <v>385954.0</v>
      </c>
      <c r="G19" s="5" t="n">
        <f si="1" t="shared"/>
        <v>459498.0</v>
      </c>
      <c r="H19" s="5" t="n">
        <v>118562.0</v>
      </c>
      <c r="I19" s="6" t="n">
        <v>340936.0</v>
      </c>
      <c r="J19" s="7" t="n">
        <f si="2" t="shared"/>
        <v>8.705805030707413</v>
      </c>
      <c r="K19" s="7" t="n">
        <f si="2" t="shared"/>
        <v>-4.2298544221588745</v>
      </c>
      <c r="L19" s="7" t="n">
        <f si="2" t="shared"/>
        <v>13.204237745500613</v>
      </c>
      <c r="M19" s="8" t="s">
        <v>60</v>
      </c>
    </row>
    <row customFormat="1" customHeight="1" ht="15" r="20" s="8" spans="1:13" x14ac:dyDescent="0.25">
      <c r="A20" s="16" t="s">
        <v>16</v>
      </c>
      <c r="B20" s="19" t="s">
        <v>37</v>
      </c>
      <c r="C20" s="20"/>
      <c r="D20" s="5" t="n">
        <f si="0" t="shared"/>
        <v>9658.0</v>
      </c>
      <c r="E20" s="5" t="n">
        <v>37.0</v>
      </c>
      <c r="F20" s="6" t="n">
        <v>9621.0</v>
      </c>
      <c r="G20" s="5" t="n">
        <f si="1" t="shared"/>
        <v>7983.0</v>
      </c>
      <c r="H20" s="5" t="n">
        <v>44.0</v>
      </c>
      <c r="I20" s="6" t="n">
        <v>7939.0</v>
      </c>
      <c r="J20" s="7" t="n">
        <f si="2" t="shared"/>
        <v>20.98208693473631</v>
      </c>
      <c r="K20" s="7" t="n">
        <f si="2" t="shared"/>
        <v>-15.909090909090907</v>
      </c>
      <c r="L20" s="7" t="n">
        <f si="2" t="shared"/>
        <v>21.186547424108838</v>
      </c>
      <c r="M20" s="8" t="s">
        <v>60</v>
      </c>
    </row>
    <row customFormat="1" customHeight="1" ht="15" r="21" s="8" spans="1:13" x14ac:dyDescent="0.25">
      <c r="A21" s="17"/>
      <c r="B21" s="19" t="s">
        <v>38</v>
      </c>
      <c r="C21" s="20"/>
      <c r="D21" s="5" t="n">
        <f si="0" t="shared"/>
        <v>51973.0</v>
      </c>
      <c r="E21" s="5" t="n">
        <v>428.0</v>
      </c>
      <c r="F21" s="6" t="n">
        <v>51545.0</v>
      </c>
      <c r="G21" s="5" t="n">
        <f si="1" t="shared"/>
        <v>42054.0</v>
      </c>
      <c r="H21" s="5" t="n">
        <v>499.0</v>
      </c>
      <c r="I21" s="6" t="n">
        <v>41555.0</v>
      </c>
      <c r="J21" s="7" t="n">
        <f si="2" t="shared"/>
        <v>23.586341370618726</v>
      </c>
      <c r="K21" s="7" t="n">
        <f si="2" t="shared"/>
        <v>-14.228456913827658</v>
      </c>
      <c r="L21" s="7" t="n">
        <f si="2" t="shared"/>
        <v>24.040428347972576</v>
      </c>
      <c r="M21" s="8" t="s">
        <v>60</v>
      </c>
    </row>
    <row customFormat="1" customHeight="1" ht="15" r="22" s="8" spans="1:13" x14ac:dyDescent="0.25">
      <c r="A22" s="17"/>
      <c r="B22" s="19" t="s">
        <v>39</v>
      </c>
      <c r="C22" s="20"/>
      <c r="D22" s="5" t="n">
        <f si="0" t="shared"/>
        <v>385.0</v>
      </c>
      <c r="E22" s="5" t="n">
        <v>2.0</v>
      </c>
      <c r="F22" s="6" t="n">
        <v>383.0</v>
      </c>
      <c r="G22" s="5" t="n">
        <f si="1" t="shared"/>
        <v>280.0</v>
      </c>
      <c r="H22" s="5" t="n">
        <v>1.0</v>
      </c>
      <c r="I22" s="6" t="n">
        <v>279.0</v>
      </c>
      <c r="J22" s="7" t="n">
        <f si="2" t="shared"/>
        <v>37.5</v>
      </c>
      <c r="K22" s="7" t="n">
        <f si="2" t="shared"/>
        <v>100.0</v>
      </c>
      <c r="L22" s="7" t="n">
        <f si="2" t="shared"/>
        <v>37.27598566308244</v>
      </c>
      <c r="M22" s="8" t="s">
        <v>60</v>
      </c>
    </row>
    <row customFormat="1" customHeight="1" ht="15" r="23" s="8" spans="1:13" x14ac:dyDescent="0.25">
      <c r="A23" s="17"/>
      <c r="B23" s="19" t="s">
        <v>40</v>
      </c>
      <c r="C23" s="20"/>
      <c r="D23" s="5" t="n">
        <f si="0" t="shared"/>
        <v>369.0</v>
      </c>
      <c r="E23" s="5" t="n">
        <v>17.0</v>
      </c>
      <c r="F23" s="6" t="n">
        <v>352.0</v>
      </c>
      <c r="G23" s="5" t="n">
        <f si="1" t="shared"/>
        <v>222.0</v>
      </c>
      <c r="H23" s="5" t="n">
        <v>18.0</v>
      </c>
      <c r="I23" s="6" t="n">
        <v>204.0</v>
      </c>
      <c r="J23" s="7" t="n">
        <f si="2" t="shared"/>
        <v>66.21621621621621</v>
      </c>
      <c r="K23" s="7" t="n">
        <f si="2" t="shared"/>
        <v>-5.555555555555558</v>
      </c>
      <c r="L23" s="7" t="n">
        <f si="2" t="shared"/>
        <v>72.54901960784315</v>
      </c>
      <c r="M23" s="8" t="s">
        <v>60</v>
      </c>
    </row>
    <row customFormat="1" customHeight="1" ht="15" r="24" s="8" spans="1:13" x14ac:dyDescent="0.25">
      <c r="A24" s="17"/>
      <c r="B24" s="19" t="s">
        <v>41</v>
      </c>
      <c r="C24" s="20"/>
      <c r="D24" s="5" t="n">
        <f si="0" t="shared"/>
        <v>110.0</v>
      </c>
      <c r="E24" s="5" t="n">
        <v>3.0</v>
      </c>
      <c r="F24" s="6" t="n">
        <v>107.0</v>
      </c>
      <c r="G24" s="5" t="n">
        <f si="1" t="shared"/>
        <v>63.0</v>
      </c>
      <c r="H24" s="5" t="n">
        <v>6.0</v>
      </c>
      <c r="I24" s="6" t="n">
        <v>57.0</v>
      </c>
      <c r="J24" s="7" t="n">
        <f si="2" t="shared"/>
        <v>74.60317460317461</v>
      </c>
      <c r="K24" s="7" t="n">
        <f si="2" t="shared"/>
        <v>-50.0</v>
      </c>
      <c r="L24" s="7" t="n">
        <f si="2" t="shared"/>
        <v>87.71929824561404</v>
      </c>
      <c r="M24" s="8" t="s">
        <v>60</v>
      </c>
    </row>
    <row customFormat="1" customHeight="1" ht="15" r="25" s="8" spans="1:13" x14ac:dyDescent="0.25">
      <c r="A25" s="17"/>
      <c r="B25" s="19" t="s">
        <v>17</v>
      </c>
      <c r="C25" s="20"/>
      <c r="D25" s="5" t="n">
        <f ref="D25:I25" si="5" t="shared">D26-D20-D21-D22-D23-D24</f>
        <v>928.0</v>
      </c>
      <c r="E25" s="5" t="n">
        <f si="5" t="shared"/>
        <v>16.0</v>
      </c>
      <c r="F25" s="5" t="n">
        <f si="5" t="shared"/>
        <v>912.0</v>
      </c>
      <c r="G25" s="5" t="n">
        <f si="5" t="shared"/>
        <v>734.0</v>
      </c>
      <c r="H25" s="5" t="n">
        <f si="5" t="shared"/>
        <v>8.0</v>
      </c>
      <c r="I25" s="5" t="n">
        <f si="5" t="shared"/>
        <v>726.0</v>
      </c>
      <c r="J25" s="7" t="n">
        <f si="2" t="shared"/>
        <v>26.430517711171664</v>
      </c>
      <c r="K25" s="7" t="n">
        <f si="2" t="shared"/>
        <v>100.0</v>
      </c>
      <c r="L25" s="7" t="n">
        <f si="2" t="shared"/>
        <v>25.619834710743806</v>
      </c>
      <c r="M25" s="8" t="s">
        <v>60</v>
      </c>
    </row>
    <row customFormat="1" customHeight="1" ht="15" r="26" s="8" spans="1:13" x14ac:dyDescent="0.25">
      <c r="A26" s="18"/>
      <c r="B26" s="19" t="s">
        <v>18</v>
      </c>
      <c r="C26" s="20"/>
      <c r="D26" s="5" t="n">
        <f si="0" t="shared"/>
        <v>63423.0</v>
      </c>
      <c r="E26" s="5" t="n">
        <v>503.0</v>
      </c>
      <c r="F26" s="6" t="n">
        <v>62920.0</v>
      </c>
      <c r="G26" s="5" t="n">
        <f si="1" t="shared"/>
        <v>51336.0</v>
      </c>
      <c r="H26" s="5" t="n">
        <v>576.0</v>
      </c>
      <c r="I26" s="6" t="n">
        <v>50760.0</v>
      </c>
      <c r="J26" s="7" t="n">
        <f si="2" t="shared"/>
        <v>23.544880785413746</v>
      </c>
      <c r="K26" s="7" t="n">
        <f si="2" t="shared"/>
        <v>-12.673611111111116</v>
      </c>
      <c r="L26" s="7" t="n">
        <f si="2" t="shared"/>
        <v>23.955870764381395</v>
      </c>
      <c r="M26" s="8" t="s">
        <v>60</v>
      </c>
    </row>
    <row customFormat="1" customHeight="1" ht="15" r="27" s="8" spans="1:13" x14ac:dyDescent="0.25">
      <c r="A27" s="16" t="s">
        <v>19</v>
      </c>
      <c r="B27" s="19" t="s">
        <v>42</v>
      </c>
      <c r="C27" s="20"/>
      <c r="D27" s="5" t="n">
        <f si="0" t="shared"/>
        <v>651.0</v>
      </c>
      <c r="E27" s="5" t="n">
        <v>3.0</v>
      </c>
      <c r="F27" s="6" t="n">
        <v>648.0</v>
      </c>
      <c r="G27" s="5" t="n">
        <f si="1" t="shared"/>
        <v>625.0</v>
      </c>
      <c r="H27" s="5" t="n">
        <v>7.0</v>
      </c>
      <c r="I27" s="6" t="n">
        <v>618.0</v>
      </c>
      <c r="J27" s="7" t="n">
        <f si="2" t="shared"/>
        <v>4.160000000000008</v>
      </c>
      <c r="K27" s="7" t="n">
        <f si="2" t="shared"/>
        <v>-57.14285714285714</v>
      </c>
      <c r="L27" s="7" t="n">
        <f si="2" t="shared"/>
        <v>4.854368932038833</v>
      </c>
      <c r="M27" s="8" t="s">
        <v>60</v>
      </c>
    </row>
    <row customFormat="1" customHeight="1" ht="15" r="28" s="8" spans="1:13" x14ac:dyDescent="0.25">
      <c r="A28" s="17"/>
      <c r="B28" s="19" t="s">
        <v>43</v>
      </c>
      <c r="C28" s="20"/>
      <c r="D28" s="5" t="n">
        <f si="0" t="shared"/>
        <v>5027.0</v>
      </c>
      <c r="E28" s="5" t="n">
        <v>6.0</v>
      </c>
      <c r="F28" s="6" t="n">
        <v>5021.0</v>
      </c>
      <c r="G28" s="5" t="n">
        <f si="1" t="shared"/>
        <v>3841.0</v>
      </c>
      <c r="H28" s="5" t="n">
        <v>12.0</v>
      </c>
      <c r="I28" s="6" t="n">
        <v>3829.0</v>
      </c>
      <c r="J28" s="7" t="n">
        <f si="2" t="shared"/>
        <v>30.877375683415774</v>
      </c>
      <c r="K28" s="7" t="n">
        <f si="2" t="shared"/>
        <v>-50.0</v>
      </c>
      <c r="L28" s="7" t="n">
        <f si="2" t="shared"/>
        <v>31.130843562287815</v>
      </c>
      <c r="M28" s="8" t="s">
        <v>60</v>
      </c>
    </row>
    <row customFormat="1" customHeight="1" ht="15" r="29" s="8" spans="1:13" x14ac:dyDescent="0.25">
      <c r="A29" s="17"/>
      <c r="B29" s="19" t="s">
        <v>44</v>
      </c>
      <c r="C29" s="20"/>
      <c r="D29" s="5" t="n">
        <f si="0" t="shared"/>
        <v>7707.0</v>
      </c>
      <c r="E29" s="5" t="n">
        <v>8.0</v>
      </c>
      <c r="F29" s="6" t="n">
        <v>7699.0</v>
      </c>
      <c r="G29" s="5" t="n">
        <f si="1" t="shared"/>
        <v>9510.0</v>
      </c>
      <c r="H29" s="5" t="n">
        <v>10.0</v>
      </c>
      <c r="I29" s="6" t="n">
        <v>9500.0</v>
      </c>
      <c r="J29" s="7" t="n">
        <f si="2" t="shared"/>
        <v>-18.958990536277597</v>
      </c>
      <c r="K29" s="7" t="n">
        <f si="2" t="shared"/>
        <v>-19.999999999999996</v>
      </c>
      <c r="L29" s="7" t="n">
        <f si="2" t="shared"/>
        <v>-18.957894736842107</v>
      </c>
      <c r="M29" s="8" t="s">
        <v>60</v>
      </c>
    </row>
    <row customFormat="1" customHeight="1" ht="15" r="30" s="8" spans="1:13" x14ac:dyDescent="0.25">
      <c r="A30" s="17"/>
      <c r="B30" s="19" t="s">
        <v>45</v>
      </c>
      <c r="C30" s="20"/>
      <c r="D30" s="5" t="n">
        <f si="0" t="shared"/>
        <v>1471.0</v>
      </c>
      <c r="E30" s="5" t="n">
        <v>0.0</v>
      </c>
      <c r="F30" s="6" t="n">
        <v>1471.0</v>
      </c>
      <c r="G30" s="5" t="n">
        <f si="1" t="shared"/>
        <v>1129.0</v>
      </c>
      <c r="H30" s="5" t="n">
        <v>1.0</v>
      </c>
      <c r="I30" s="6" t="n">
        <v>1128.0</v>
      </c>
      <c r="J30" s="7" t="n">
        <f si="2" t="shared"/>
        <v>30.292294065544723</v>
      </c>
      <c r="K30" s="7" t="n">
        <f si="2" t="shared"/>
        <v>-100.0</v>
      </c>
      <c r="L30" s="7" t="n">
        <f si="2" t="shared"/>
        <v>30.407801418439707</v>
      </c>
      <c r="M30" s="8" t="s">
        <v>60</v>
      </c>
    </row>
    <row customFormat="1" customHeight="1" ht="15" r="31" s="8" spans="1:13" x14ac:dyDescent="0.25">
      <c r="A31" s="17"/>
      <c r="B31" s="19" t="s">
        <v>46</v>
      </c>
      <c r="C31" s="20"/>
      <c r="D31" s="5" t="n">
        <f si="0" t="shared"/>
        <v>2296.0</v>
      </c>
      <c r="E31" s="5" t="n">
        <v>2.0</v>
      </c>
      <c r="F31" s="6" t="n">
        <v>2294.0</v>
      </c>
      <c r="G31" s="5" t="n">
        <f si="1" t="shared"/>
        <v>2031.0</v>
      </c>
      <c r="H31" s="5" t="n">
        <v>1.0</v>
      </c>
      <c r="I31" s="6" t="n">
        <v>2030.0</v>
      </c>
      <c r="J31" s="7" t="n">
        <f si="2" t="shared"/>
        <v>13.047759724273767</v>
      </c>
      <c r="K31" s="7" t="n">
        <f si="2" t="shared"/>
        <v>100.0</v>
      </c>
      <c r="L31" s="7" t="n">
        <f si="2" t="shared"/>
        <v>13.00492610837438</v>
      </c>
      <c r="M31" s="8" t="s">
        <v>60</v>
      </c>
    </row>
    <row customFormat="1" customHeight="1" ht="15" r="32" s="8" spans="1:13" x14ac:dyDescent="0.25">
      <c r="A32" s="17"/>
      <c r="B32" s="19" t="s">
        <v>47</v>
      </c>
      <c r="C32" s="20"/>
      <c r="D32" s="5" t="n">
        <f si="0" t="shared"/>
        <v>1130.0</v>
      </c>
      <c r="E32" s="5" t="n">
        <v>4.0</v>
      </c>
      <c r="F32" s="6" t="n">
        <v>1126.0</v>
      </c>
      <c r="G32" s="5" t="n">
        <f si="1" t="shared"/>
        <v>968.0</v>
      </c>
      <c r="H32" s="5" t="n">
        <v>19.0</v>
      </c>
      <c r="I32" s="6" t="n">
        <v>949.0</v>
      </c>
      <c r="J32" s="7" t="n">
        <f si="2" t="shared"/>
        <v>16.73553719008265</v>
      </c>
      <c r="K32" s="7" t="n">
        <f si="2" t="shared"/>
        <v>-78.94736842105263</v>
      </c>
      <c r="L32" s="7" t="n">
        <f si="2" t="shared"/>
        <v>18.65121180189673</v>
      </c>
      <c r="M32" s="8" t="s">
        <v>60</v>
      </c>
    </row>
    <row customFormat="1" customHeight="1" ht="15" r="33" s="8" spans="1:13" x14ac:dyDescent="0.25">
      <c r="A33" s="17"/>
      <c r="B33" s="19" t="s">
        <v>48</v>
      </c>
      <c r="C33" s="20"/>
      <c r="D33" s="5" t="n">
        <f si="0" t="shared"/>
        <v>848.0</v>
      </c>
      <c r="E33" s="5" t="n">
        <v>4.0</v>
      </c>
      <c r="F33" s="6" t="n">
        <v>844.0</v>
      </c>
      <c r="G33" s="5" t="n">
        <f si="1" t="shared"/>
        <v>751.0</v>
      </c>
      <c r="H33" s="5" t="n">
        <v>1.0</v>
      </c>
      <c r="I33" s="6" t="n">
        <v>750.0</v>
      </c>
      <c r="J33" s="7" t="n">
        <f si="2" t="shared"/>
        <v>12.91611185086552</v>
      </c>
      <c r="K33" s="7" t="n">
        <f si="2" t="shared"/>
        <v>300.0</v>
      </c>
      <c r="L33" s="7" t="n">
        <f si="2" t="shared"/>
        <v>12.53333333333333</v>
      </c>
      <c r="M33" s="8" t="s">
        <v>60</v>
      </c>
    </row>
    <row customFormat="1" customHeight="1" ht="15" r="34" s="8" spans="1:13" x14ac:dyDescent="0.25">
      <c r="A34" s="17"/>
      <c r="B34" s="19" t="s">
        <v>49</v>
      </c>
      <c r="C34" s="20"/>
      <c r="D34" s="5" t="n">
        <f si="0" t="shared"/>
        <v>6370.0</v>
      </c>
      <c r="E34" s="5" t="n">
        <v>17.0</v>
      </c>
      <c r="F34" s="6" t="n">
        <v>6353.0</v>
      </c>
      <c r="G34" s="5" t="n">
        <f si="1" t="shared"/>
        <v>6572.0</v>
      </c>
      <c r="H34" s="5" t="n">
        <v>23.0</v>
      </c>
      <c r="I34" s="6" t="n">
        <v>6549.0</v>
      </c>
      <c r="J34" s="7" t="n">
        <f si="2" t="shared"/>
        <v>-3.0736457699330533</v>
      </c>
      <c r="K34" s="7" t="n">
        <f si="2" t="shared"/>
        <v>-26.086956521739136</v>
      </c>
      <c r="L34" s="7" t="n">
        <f si="2" t="shared"/>
        <v>-2.9928233318063824</v>
      </c>
      <c r="M34" s="8" t="s">
        <v>60</v>
      </c>
    </row>
    <row customFormat="1" customHeight="1" ht="15" r="35" s="8" spans="1:13" x14ac:dyDescent="0.25">
      <c r="A35" s="17"/>
      <c r="B35" s="19" t="s">
        <v>50</v>
      </c>
      <c r="C35" s="20"/>
      <c r="D35" s="5" t="n">
        <f si="0" t="shared"/>
        <v>855.0</v>
      </c>
      <c r="E35" s="5" t="n">
        <v>0.0</v>
      </c>
      <c r="F35" s="6" t="n">
        <v>855.0</v>
      </c>
      <c r="G35" s="5" t="n">
        <f si="1" t="shared"/>
        <v>811.0</v>
      </c>
      <c r="H35" s="5" t="n">
        <v>1.0</v>
      </c>
      <c r="I35" s="6" t="n">
        <v>810.0</v>
      </c>
      <c r="J35" s="7" t="n">
        <f si="2" t="shared"/>
        <v>5.42540073982738</v>
      </c>
      <c r="K35" s="7" t="n">
        <f si="2" t="shared"/>
        <v>-100.0</v>
      </c>
      <c r="L35" s="7" t="n">
        <f si="2" t="shared"/>
        <v>5.555555555555558</v>
      </c>
      <c r="M35" s="8" t="s">
        <v>60</v>
      </c>
    </row>
    <row customFormat="1" customHeight="1" ht="15" r="36" s="8" spans="1:13" x14ac:dyDescent="0.25">
      <c r="A36" s="17"/>
      <c r="B36" s="19" t="s">
        <v>51</v>
      </c>
      <c r="C36" s="20"/>
      <c r="D36" s="5" t="n">
        <f si="0" t="shared"/>
        <v>162.0</v>
      </c>
      <c r="E36" s="5" t="n">
        <v>0.0</v>
      </c>
      <c r="F36" s="6" t="n">
        <v>162.0</v>
      </c>
      <c r="G36" s="5" t="n">
        <f si="1" t="shared"/>
        <v>105.0</v>
      </c>
      <c r="H36" s="5" t="n">
        <v>0.0</v>
      </c>
      <c r="I36" s="6" t="n">
        <v>105.0</v>
      </c>
      <c r="J36" s="7" t="n">
        <f si="2" t="shared"/>
        <v>54.28571428571429</v>
      </c>
      <c r="K36" s="7" t="str">
        <f si="2" t="shared"/>
        <v>-</v>
      </c>
      <c r="L36" s="7" t="n">
        <f si="2" t="shared"/>
        <v>54.28571428571429</v>
      </c>
      <c r="M36" s="8" t="s">
        <v>60</v>
      </c>
    </row>
    <row customFormat="1" customHeight="1" ht="15" r="37" s="8" spans="1:13" x14ac:dyDescent="0.25">
      <c r="A37" s="17"/>
      <c r="B37" s="19" t="s">
        <v>52</v>
      </c>
      <c r="C37" s="20"/>
      <c r="D37" s="5" t="n">
        <f si="0" t="shared"/>
        <v>585.0</v>
      </c>
      <c r="E37" s="5" t="n">
        <v>2.0</v>
      </c>
      <c r="F37" s="6" t="n">
        <v>583.0</v>
      </c>
      <c r="G37" s="5" t="n">
        <f si="1" t="shared"/>
        <v>537.0</v>
      </c>
      <c r="H37" s="5" t="n">
        <v>2.0</v>
      </c>
      <c r="I37" s="6" t="n">
        <v>535.0</v>
      </c>
      <c r="J37" s="7" t="n">
        <f si="2" t="shared"/>
        <v>8.93854748603351</v>
      </c>
      <c r="K37" s="7" t="n">
        <f si="2" t="shared"/>
        <v>0.0</v>
      </c>
      <c r="L37" s="7" t="n">
        <f si="2" t="shared"/>
        <v>8.971962616822427</v>
      </c>
      <c r="M37" s="8" t="s">
        <v>60</v>
      </c>
    </row>
    <row customFormat="1" customHeight="1" ht="15" r="38" s="8" spans="1:13" x14ac:dyDescent="0.25">
      <c r="A38" s="17"/>
      <c r="B38" s="19" t="s">
        <v>53</v>
      </c>
      <c r="C38" s="20"/>
      <c r="D38" s="5" t="n">
        <f si="0" t="shared"/>
        <v>520.0</v>
      </c>
      <c r="E38" s="5" t="n">
        <v>2.0</v>
      </c>
      <c r="F38" s="6" t="n">
        <v>518.0</v>
      </c>
      <c r="G38" s="5" t="n">
        <f si="1" t="shared"/>
        <v>366.0</v>
      </c>
      <c r="H38" s="5" t="n">
        <v>0.0</v>
      </c>
      <c r="I38" s="6" t="n">
        <v>366.0</v>
      </c>
      <c r="J38" s="7" t="n">
        <f si="2" t="shared"/>
        <v>42.07650273224044</v>
      </c>
      <c r="K38" s="7" t="str">
        <f si="2" t="shared"/>
        <v>-</v>
      </c>
      <c r="L38" s="7" t="n">
        <f si="2" t="shared"/>
        <v>41.53005464480874</v>
      </c>
      <c r="M38" s="8" t="s">
        <v>60</v>
      </c>
    </row>
    <row customFormat="1" customHeight="1" ht="15" r="39" s="8" spans="1:13" x14ac:dyDescent="0.25">
      <c r="A39" s="17"/>
      <c r="B39" s="19" t="s">
        <v>20</v>
      </c>
      <c r="C39" s="20"/>
      <c r="D39" s="5" t="n">
        <f ref="D39:I39" si="6" t="shared">D40-D27-D28-D29-D30-D31-D32-D33-D34-D35-D36-D37-D38</f>
        <v>5108.0</v>
      </c>
      <c r="E39" s="5" t="n">
        <f si="6" t="shared"/>
        <v>6.0</v>
      </c>
      <c r="F39" s="5" t="n">
        <f si="6" t="shared"/>
        <v>5102.0</v>
      </c>
      <c r="G39" s="5" t="n">
        <f si="6" t="shared"/>
        <v>4299.0</v>
      </c>
      <c r="H39" s="5" t="n">
        <f si="6" t="shared"/>
        <v>3.0</v>
      </c>
      <c r="I39" s="5" t="n">
        <f si="6" t="shared"/>
        <v>4296.0</v>
      </c>
      <c r="J39" s="7" t="n">
        <f si="2" t="shared"/>
        <v>18.818329844149794</v>
      </c>
      <c r="K39" s="7" t="n">
        <f si="2" t="shared"/>
        <v>100.0</v>
      </c>
      <c r="L39" s="7" t="n">
        <f si="2" t="shared"/>
        <v>18.761638733705777</v>
      </c>
      <c r="M39" s="8" t="s">
        <v>60</v>
      </c>
    </row>
    <row customFormat="1" customHeight="1" ht="15" r="40" s="8" spans="1:13" x14ac:dyDescent="0.25">
      <c r="A40" s="18"/>
      <c r="B40" s="19" t="s">
        <v>21</v>
      </c>
      <c r="C40" s="20"/>
      <c r="D40" s="5" t="n">
        <f si="0" t="shared"/>
        <v>32730.0</v>
      </c>
      <c r="E40" s="5" t="n">
        <v>54.0</v>
      </c>
      <c r="F40" s="6" t="n">
        <v>32676.0</v>
      </c>
      <c r="G40" s="5" t="n">
        <f si="1" t="shared"/>
        <v>31545.0</v>
      </c>
      <c r="H40" s="5" t="n">
        <v>80.0</v>
      </c>
      <c r="I40" s="6" t="n">
        <v>31465.0</v>
      </c>
      <c r="J40" s="7" t="n">
        <f si="2" t="shared"/>
        <v>3.756538278649546</v>
      </c>
      <c r="K40" s="7" t="n">
        <f si="2" t="shared"/>
        <v>-32.49999999999999</v>
      </c>
      <c r="L40" s="7" t="n">
        <f si="2" t="shared"/>
        <v>3.848720800889871</v>
      </c>
      <c r="M40" s="8" t="s">
        <v>60</v>
      </c>
    </row>
    <row customFormat="1" customHeight="1" ht="15" r="41" s="8" spans="1:13" x14ac:dyDescent="0.25">
      <c r="A41" s="16" t="s">
        <v>22</v>
      </c>
      <c r="B41" s="19" t="s">
        <v>54</v>
      </c>
      <c r="C41" s="20"/>
      <c r="D41" s="5" t="n">
        <f si="0" t="shared"/>
        <v>11469.0</v>
      </c>
      <c r="E41" s="5" t="n">
        <v>28.0</v>
      </c>
      <c r="F41" s="6" t="n">
        <v>11441.0</v>
      </c>
      <c r="G41" s="5" t="n">
        <f si="1" t="shared"/>
        <v>8428.0</v>
      </c>
      <c r="H41" s="5" t="n">
        <v>71.0</v>
      </c>
      <c r="I41" s="6" t="n">
        <v>8357.0</v>
      </c>
      <c r="J41" s="7" t="n">
        <f si="2" t="shared"/>
        <v>36.08210726150924</v>
      </c>
      <c r="K41" s="7" t="n">
        <f si="2" t="shared"/>
        <v>-60.56338028169015</v>
      </c>
      <c r="L41" s="7" t="n">
        <f si="2" t="shared"/>
        <v>36.903194926408986</v>
      </c>
      <c r="M41" s="8" t="s">
        <v>60</v>
      </c>
    </row>
    <row customFormat="1" customHeight="1" ht="15" r="42" s="8" spans="1:13" x14ac:dyDescent="0.25">
      <c r="A42" s="17"/>
      <c r="B42" s="19" t="s">
        <v>55</v>
      </c>
      <c r="C42" s="20"/>
      <c r="D42" s="5" t="n">
        <f si="0" t="shared"/>
        <v>1786.0</v>
      </c>
      <c r="E42" s="5" t="n">
        <v>6.0</v>
      </c>
      <c r="F42" s="6" t="n">
        <v>1780.0</v>
      </c>
      <c r="G42" s="5" t="n">
        <f si="1" t="shared"/>
        <v>1367.0</v>
      </c>
      <c r="H42" s="5" t="n">
        <v>9.0</v>
      </c>
      <c r="I42" s="6" t="n">
        <v>1358.0</v>
      </c>
      <c r="J42" s="7" t="n">
        <f si="2" t="shared"/>
        <v>30.651060716898314</v>
      </c>
      <c r="K42" s="7" t="n">
        <f si="2" t="shared"/>
        <v>-33.333333333333336</v>
      </c>
      <c r="L42" s="7" t="n">
        <f si="2" t="shared"/>
        <v>31.075110456553755</v>
      </c>
      <c r="M42" s="8" t="s">
        <v>60</v>
      </c>
    </row>
    <row customFormat="1" customHeight="1" ht="15" r="43" s="8" spans="1:13" x14ac:dyDescent="0.25">
      <c r="A43" s="17"/>
      <c r="B43" s="19" t="s">
        <v>23</v>
      </c>
      <c r="C43" s="20"/>
      <c r="D43" s="5" t="n">
        <f ref="D43:I43" si="7" t="shared">D44-D41-D42</f>
        <v>139.0</v>
      </c>
      <c r="E43" s="5" t="n">
        <f si="7" t="shared"/>
        <v>1.0</v>
      </c>
      <c r="F43" s="5" t="n">
        <f si="7" t="shared"/>
        <v>138.0</v>
      </c>
      <c r="G43" s="5" t="n">
        <f si="7" t="shared"/>
        <v>133.0</v>
      </c>
      <c r="H43" s="5" t="n">
        <f si="7" t="shared"/>
        <v>1.0</v>
      </c>
      <c r="I43" s="5" t="n">
        <f si="7" t="shared"/>
        <v>132.0</v>
      </c>
      <c r="J43" s="7" t="n">
        <f si="2" t="shared"/>
        <v>4.511278195488733</v>
      </c>
      <c r="K43" s="7" t="n">
        <f si="2" t="shared"/>
        <v>0.0</v>
      </c>
      <c r="L43" s="7" t="n">
        <f si="2" t="shared"/>
        <v>4.545454545454541</v>
      </c>
      <c r="M43" s="8" t="s">
        <v>60</v>
      </c>
    </row>
    <row customFormat="1" customHeight="1" ht="15" r="44" s="8" spans="1:13" x14ac:dyDescent="0.25">
      <c r="A44" s="18"/>
      <c r="B44" s="19" t="s">
        <v>24</v>
      </c>
      <c r="C44" s="20"/>
      <c r="D44" s="5" t="n">
        <f si="0" t="shared"/>
        <v>13394.0</v>
      </c>
      <c r="E44" s="5" t="n">
        <v>35.0</v>
      </c>
      <c r="F44" s="6" t="n">
        <v>13359.0</v>
      </c>
      <c r="G44" s="5" t="n">
        <f si="1" t="shared"/>
        <v>9928.0</v>
      </c>
      <c r="H44" s="5" t="n">
        <v>81.0</v>
      </c>
      <c r="I44" s="6" t="n">
        <v>9847.0</v>
      </c>
      <c r="J44" s="7" t="n">
        <f si="2" t="shared"/>
        <v>34.91136180499596</v>
      </c>
      <c r="K44" s="7" t="n">
        <f si="2" t="shared"/>
        <v>-56.790123456790134</v>
      </c>
      <c r="L44" s="7" t="n">
        <f si="2" t="shared"/>
        <v>35.66568498019702</v>
      </c>
      <c r="M44" s="8" t="s">
        <v>60</v>
      </c>
    </row>
    <row customFormat="1" customHeight="1" ht="20.25" r="45" s="8" spans="1:13" x14ac:dyDescent="0.25">
      <c r="A45" s="16" t="s">
        <v>25</v>
      </c>
      <c r="B45" s="19" t="s">
        <v>56</v>
      </c>
      <c r="C45" s="20"/>
      <c r="D45" s="5" t="n">
        <f si="0" t="shared"/>
        <v>411.0</v>
      </c>
      <c r="E45" s="5" t="n">
        <v>6.0</v>
      </c>
      <c r="F45" s="6" t="n">
        <v>405.0</v>
      </c>
      <c r="G45" s="5" t="n">
        <f si="1" t="shared"/>
        <v>411.0</v>
      </c>
      <c r="H45" s="5" t="n">
        <v>16.0</v>
      </c>
      <c r="I45" s="6" t="n">
        <v>395.0</v>
      </c>
      <c r="J45" s="7" t="n">
        <f si="2" t="shared"/>
        <v>0.0</v>
      </c>
      <c r="K45" s="7" t="n">
        <f si="2" t="shared"/>
        <v>-62.5</v>
      </c>
      <c r="L45" s="7" t="n">
        <f si="2" t="shared"/>
        <v>2.5316455696202445</v>
      </c>
      <c r="M45" s="8" t="s">
        <v>60</v>
      </c>
    </row>
    <row customFormat="1" customHeight="1" ht="17.25" r="46" s="8" spans="1:13" x14ac:dyDescent="0.25">
      <c r="A46" s="17"/>
      <c r="B46" s="19" t="s">
        <v>26</v>
      </c>
      <c r="C46" s="20"/>
      <c r="D46" s="5" t="n">
        <f ref="D46:I46" si="8" t="shared">D47-D45</f>
        <v>509.0</v>
      </c>
      <c r="E46" s="5" t="n">
        <f si="8" t="shared"/>
        <v>3.0</v>
      </c>
      <c r="F46" s="5" t="n">
        <f si="8" t="shared"/>
        <v>506.0</v>
      </c>
      <c r="G46" s="5" t="n">
        <f si="8" t="shared"/>
        <v>307.0</v>
      </c>
      <c r="H46" s="5" t="n">
        <f si="8" t="shared"/>
        <v>2.0</v>
      </c>
      <c r="I46" s="5" t="n">
        <f si="8" t="shared"/>
        <v>305.0</v>
      </c>
      <c r="J46" s="7" t="n">
        <f si="2" t="shared"/>
        <v>65.79804560260587</v>
      </c>
      <c r="K46" s="7" t="n">
        <f si="2" t="shared"/>
        <v>50.0</v>
      </c>
      <c r="L46" s="7" t="n">
        <f si="2" t="shared"/>
        <v>65.90163934426229</v>
      </c>
      <c r="M46" s="8" t="s">
        <v>60</v>
      </c>
    </row>
    <row customFormat="1" customHeight="1" ht="19.5" r="47" s="8" spans="1:13" x14ac:dyDescent="0.25">
      <c r="A47" s="18"/>
      <c r="B47" s="26" t="s">
        <v>27</v>
      </c>
      <c r="C47" s="27"/>
      <c r="D47" s="5" t="n">
        <f si="0" t="shared"/>
        <v>920.0</v>
      </c>
      <c r="E47" s="5" t="n">
        <v>9.0</v>
      </c>
      <c r="F47" s="6" t="n">
        <v>911.0</v>
      </c>
      <c r="G47" s="5" t="n">
        <f si="1" t="shared"/>
        <v>718.0</v>
      </c>
      <c r="H47" s="5" t="n">
        <v>18.0</v>
      </c>
      <c r="I47" s="6" t="n">
        <v>700.0</v>
      </c>
      <c r="J47" s="7" t="n">
        <f si="2" t="shared"/>
        <v>28.133704735376043</v>
      </c>
      <c r="K47" s="7" t="n">
        <f si="2" t="shared"/>
        <v>-50.0</v>
      </c>
      <c r="L47" s="7" t="n">
        <f si="2" t="shared"/>
        <v>30.14285714285714</v>
      </c>
      <c r="M47" s="8" t="s">
        <v>60</v>
      </c>
    </row>
    <row customFormat="1" customHeight="1" ht="15" r="48" s="8" spans="1:13" x14ac:dyDescent="0.25">
      <c r="A48" s="11"/>
      <c r="B48" s="28" t="s">
        <v>28</v>
      </c>
      <c r="C48" s="27"/>
      <c r="D48" s="5" t="n">
        <f si="0" t="shared"/>
        <v>178.0</v>
      </c>
      <c r="E48" s="5" t="n">
        <v>87.0</v>
      </c>
      <c r="F48" s="12" t="n">
        <v>91.0</v>
      </c>
      <c r="G48" s="5" t="n">
        <f si="1" t="shared"/>
        <v>186.0</v>
      </c>
      <c r="H48" s="13" t="n">
        <v>104.0</v>
      </c>
      <c r="I48" s="12" t="n">
        <v>82.0</v>
      </c>
      <c r="J48" s="14" t="n">
        <f si="2" t="shared"/>
        <v>-4.3010752688172005</v>
      </c>
      <c r="K48" s="14" t="n">
        <f si="2" t="shared"/>
        <v>-16.346153846153843</v>
      </c>
      <c r="L48" s="14" t="n">
        <f si="2" t="shared"/>
        <v>10.97560975609757</v>
      </c>
      <c r="M48" s="8" t="s">
        <v>60</v>
      </c>
    </row>
    <row customFormat="1" customHeight="1" ht="15" r="49" s="8" spans="1:13" x14ac:dyDescent="0.25">
      <c r="A49" s="15"/>
      <c r="B49" s="25" t="s">
        <v>29</v>
      </c>
      <c r="C49" s="20"/>
      <c r="D49" s="5" t="n">
        <f>D19+D26+D40+D44+D47+D48</f>
        <v>610146.0</v>
      </c>
      <c r="E49" s="5" t="n">
        <f ref="E49:I49" si="9" t="shared">E19+E26+E40+E44+E47+E48</f>
        <v>114235.0</v>
      </c>
      <c r="F49" s="5" t="n">
        <f si="9" t="shared"/>
        <v>495911.0</v>
      </c>
      <c r="G49" s="5" t="n">
        <f si="9" t="shared"/>
        <v>553211.0</v>
      </c>
      <c r="H49" s="5" t="n">
        <f si="9" t="shared"/>
        <v>119421.0</v>
      </c>
      <c r="I49" s="5" t="n">
        <f si="9" t="shared"/>
        <v>433790.0</v>
      </c>
      <c r="J49" s="7" t="n">
        <f si="2" t="shared"/>
        <v>10.291733172333895</v>
      </c>
      <c r="K49" s="7" t="n">
        <f si="2" t="shared"/>
        <v>-4.342619807236581</v>
      </c>
      <c r="L49" s="7" t="n">
        <f si="2" t="shared"/>
        <v>14.320523755734339</v>
      </c>
      <c r="M49" s="8" t="s">
        <v>60</v>
      </c>
    </row>
    <row r="51" ht="62.5" customHeight="true">
      <c r="A51" t="s" s="29">
        <v>61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51:L51"/>
  </mergeCells>
  <phoneticPr fontId="1" type="noConversion"/>
  <printOptions horizontalCentered="1"/>
  <pageMargins bottom="0.35433070866141736" footer="0.31496062992125984" header="0.31496062992125984" left="0.35433070866141736" right="0.39370078740157483" top="0.31496062992125984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來臺旅客按居住地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2018-08-16T04:21:57Z</dcterms:created>
  <dc:creator>demi</dc:creator>
  <cp:lastModifiedBy>EndSound</cp:lastModifiedBy>
  <cp:lastPrinted>2018-08-24T04:06:30Z</cp:lastPrinted>
  <dcterms:modified xsi:type="dcterms:W3CDTF">2018-09-05T08:29:27Z</dcterms:modified>
</cp:coreProperties>
</file>