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<sst xmlns="http://schemas.openxmlformats.org/spreadsheetml/2006/main" count="98" uniqueCount="56">
  <si>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</si>
  <si>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</si>
  <si>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</si>
  <si>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</si>
  <si>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</si>
  <si>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</si>
  <si>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</si>
  <si>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</si>
  <si>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</si>
  <si>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</si>
  <si>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</si>
  <si>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</si>
  <si>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</si>
  <si>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</si>
  <si>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</si>
  <si>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</si>
  <si>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</si>
  <si>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</si>
  <si>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</si>
  <si>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</si>
  <si>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</si>
  <si>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</si>
  <si>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</si>
  <si>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</si>
  <si>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</si>
  <si>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</si>
  <si>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</si>
  <si>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</si>
  <si>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</si>
  <si>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</si>
  <si>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</si>
  <si>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</si>
  <si>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</si>
  <si>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</si>
  <si>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</si>
  <si>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</si>
  <si>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</si>
  <si>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</si>
  <si>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</si>
  <si>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</si>
  <si>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</si>
  <si>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</si>
  <si>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</si>
  <si>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</si>
  <si>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</si>
  <si>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</si>
  <si>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</si>
  <si>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</si>
  <si>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</si>
  <si>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</si>
  <si>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</si>
  <si>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</si>
  <si>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</si>
  <si>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113年4月來臺旅客人次及成長率－按國籍分
Table 1-3 Visitor Arrivals by Nationality,
 April, 2024</t>
  </si>
  <si>
    <t>113年4月
Apr.., 2024</t>
  </si>
  <si>
    <t>112年4月
Apr..,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</si>
</sst>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86431.0</v>
      </c>
      <c r="E3" s="4" t="n">
        <v>51856.0</v>
      </c>
      <c r="F3" s="5" t="n">
        <f>IF(E3=0,"-",(D3-E3)/E3*100)</f>
        <v>66.67502314100587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69277.0</v>
      </c>
      <c r="E4" s="4" t="n">
        <v>59188.0</v>
      </c>
      <c r="F4" s="5" t="n">
        <f ref="F4:F46" si="0" t="shared">IF(E4=0,"-",(D4-E4)/E4*100)</f>
        <v>17.045684936135704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3345.0</v>
      </c>
      <c r="E5" s="4" t="n">
        <v>2994.0</v>
      </c>
      <c r="F5" s="5" t="n">
        <f si="0" t="shared"/>
        <v>11.723446893787576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1385.0</v>
      </c>
      <c r="E6" s="4" t="n">
        <v>1074.0</v>
      </c>
      <c r="F6" s="5" t="n">
        <f si="0" t="shared"/>
        <v>28.957169459962756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43814.0</v>
      </c>
      <c r="E7" s="4" t="n">
        <v>46331.0</v>
      </c>
      <c r="F7" s="5" t="n">
        <f si="0" t="shared"/>
        <v>-5.4326476872936045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33688.0</v>
      </c>
      <c r="E8" s="4" t="n">
        <v>34505.0</v>
      </c>
      <c r="F8" s="5" t="n">
        <f si="0" t="shared"/>
        <v>-2.3677727865526736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23502.0</v>
      </c>
      <c r="E9" s="4" t="n">
        <v>17160.0</v>
      </c>
      <c r="F9" s="5" t="n">
        <f si="0" t="shared"/>
        <v>36.95804195804196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36355.0</v>
      </c>
      <c r="E10" s="4" t="n">
        <v>31845.0</v>
      </c>
      <c r="F10" s="5" t="n">
        <f si="0" t="shared"/>
        <v>14.162348877374784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42504.0</v>
      </c>
      <c r="E11" s="4" t="n">
        <v>46360.0</v>
      </c>
      <c r="F11" s="5" t="n">
        <f si="0" t="shared"/>
        <v>-8.317515099223469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33329.0</v>
      </c>
      <c r="E12" s="4" t="n">
        <v>36748.0</v>
      </c>
      <c r="F12" s="5" t="n">
        <f si="0" t="shared"/>
        <v>-9.303907695656905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2797.0</v>
      </c>
      <c r="E13" s="4" t="n">
        <f>E14-E7-E8-E9-E10-E11-E12</f>
        <v>2030.0</v>
      </c>
      <c r="F13" s="5" t="n">
        <f si="0" t="shared"/>
        <v>37.783251231527096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215989.0</v>
      </c>
      <c r="E14" s="4" t="n">
        <v>214979.0</v>
      </c>
      <c r="F14" s="5" t="n">
        <f si="0" t="shared"/>
        <v>0.46981333060438457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528.0</v>
      </c>
      <c r="E15" s="4" t="n">
        <f>E16-E3-E4-E5-E6-E14</f>
        <v>425.0</v>
      </c>
      <c r="F15" s="5" t="n">
        <f si="0" t="shared"/>
        <v>24.235294117647058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376955.0</v>
      </c>
      <c r="E16" s="4" t="n">
        <v>330516.0</v>
      </c>
      <c r="F16" s="5" t="n">
        <f si="0" t="shared"/>
        <v>14.050454440934782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12016.0</v>
      </c>
      <c r="E17" s="4" t="n">
        <v>10549.0</v>
      </c>
      <c r="F17" s="5" t="n">
        <f si="0" t="shared"/>
        <v>13.906531424779601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52398.0</v>
      </c>
      <c r="E18" s="4" t="n">
        <v>43171.0</v>
      </c>
      <c r="F18" s="5" t="n">
        <f si="0" t="shared"/>
        <v>21.37314400870955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404.0</v>
      </c>
      <c r="E19" s="4" t="n">
        <v>294.0</v>
      </c>
      <c r="F19" s="5" t="n">
        <f si="0" t="shared"/>
        <v>37.41496598639456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379.0</v>
      </c>
      <c r="E20" s="4" t="n">
        <v>225.0</v>
      </c>
      <c r="F20" s="5" t="n">
        <f si="0" t="shared"/>
        <v>68.44444444444444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102.0</v>
      </c>
      <c r="E21" s="4" t="n">
        <v>61.0</v>
      </c>
      <c r="F21" s="5" t="n">
        <f si="0" t="shared"/>
        <v>67.21311475409836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1002.0</v>
      </c>
      <c r="E22" s="4" t="n">
        <f>E23-E17-E18-E19-E20-E21</f>
        <v>783.0</v>
      </c>
      <c r="F22" s="5" t="n">
        <f>IF(E22=0,"-",(D22-E22)/E22*100)</f>
        <v>27.969348659003828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66301.0</v>
      </c>
      <c r="E23" s="4" t="n">
        <v>55083.0</v>
      </c>
      <c r="F23" s="5" t="n">
        <f si="0" t="shared"/>
        <v>20.365630049198483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671.0</v>
      </c>
      <c r="E24" s="4" t="n">
        <v>652.0</v>
      </c>
      <c r="F24" s="5" t="n">
        <f si="0" t="shared"/>
        <v>2.9141104294478524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5736.0</v>
      </c>
      <c r="E25" s="4" t="n">
        <v>4498.0</v>
      </c>
      <c r="F25" s="5" t="n">
        <f si="0" t="shared"/>
        <v>27.52334370831481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7929.0</v>
      </c>
      <c r="E26" s="4" t="n">
        <v>9744.0</v>
      </c>
      <c r="F26" s="5" t="n">
        <f si="0" t="shared"/>
        <v>-18.626847290640395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1756.0</v>
      </c>
      <c r="E27" s="4" t="n">
        <v>1357.0</v>
      </c>
      <c r="F27" s="5" t="n">
        <f si="0" t="shared"/>
        <v>29.403095062638172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2371.0</v>
      </c>
      <c r="E28" s="4" t="n">
        <v>2142.0</v>
      </c>
      <c r="F28" s="5" t="n">
        <f si="0" t="shared"/>
        <v>10.69094304388422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994.0</v>
      </c>
      <c r="E29" s="4" t="n">
        <v>921.0</v>
      </c>
      <c r="F29" s="5" t="n">
        <f si="0" t="shared"/>
        <v>7.926167209554831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1001.0</v>
      </c>
      <c r="E30" s="4" t="n">
        <v>881.0</v>
      </c>
      <c r="F30" s="5" t="n">
        <f si="0" t="shared"/>
        <v>13.62088535754824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8581.0</v>
      </c>
      <c r="E31" s="4" t="n">
        <v>9038.0</v>
      </c>
      <c r="F31" s="5" t="n">
        <f si="0" t="shared"/>
        <v>-5.056428413365789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866.0</v>
      </c>
      <c r="E32" s="4" t="n">
        <v>832.0</v>
      </c>
      <c r="F32" s="5" t="n">
        <f si="0" t="shared"/>
        <v>4.086538461538462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188.0</v>
      </c>
      <c r="E33" s="4" t="n">
        <v>130.0</v>
      </c>
      <c r="F33" s="5" t="n">
        <f si="0" t="shared"/>
        <v>44.61538461538462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660.0</v>
      </c>
      <c r="E34" s="4" t="n">
        <v>594.0</v>
      </c>
      <c r="F34" s="5" t="n">
        <f si="0" t="shared"/>
        <v>11.11111111111111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6796.0</v>
      </c>
      <c r="E35" s="4" t="n">
        <f>E36-E24-E25-E26-E27-E28-E29-E30-E31-E32-E33-E34</f>
        <v>5631.0</v>
      </c>
      <c r="F35" s="5" t="n">
        <f si="0" t="shared"/>
        <v>20.689042798792396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37549.0</v>
      </c>
      <c r="E36" s="4" t="n">
        <v>36420.0</v>
      </c>
      <c r="F36" s="5" t="n">
        <f si="0" t="shared"/>
        <v>3.0999450851180668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11964.0</v>
      </c>
      <c r="E37" s="4" t="n">
        <v>9217.0</v>
      </c>
      <c r="F37" s="5" t="n">
        <f si="0" t="shared"/>
        <v>29.803623738743624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2001.0</v>
      </c>
      <c r="E38" s="4" t="n">
        <v>1649.0</v>
      </c>
      <c r="F38" s="5" t="n">
        <f si="0" t="shared"/>
        <v>21.346270466949665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130.0</v>
      </c>
      <c r="E39" s="4" t="n">
        <f>E40-E37-E38</f>
        <v>121.0</v>
      </c>
      <c r="F39" s="5" t="n">
        <f si="0" t="shared"/>
        <v>7.43801652892562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14095.0</v>
      </c>
      <c r="E40" s="4" t="n">
        <v>10987.0</v>
      </c>
      <c r="F40" s="5" t="n">
        <f si="0" t="shared"/>
        <v>28.28797669973605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408.0</v>
      </c>
      <c r="E41" s="4" t="n">
        <v>407.0</v>
      </c>
      <c r="F41" s="5" t="n">
        <f si="0" t="shared"/>
        <v>0.2457002457002457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526.0</v>
      </c>
      <c r="E42" s="4" t="n">
        <f>E43-E41</f>
        <v>308.0</v>
      </c>
      <c r="F42" s="5" t="n">
        <f si="0" t="shared"/>
        <v>70.77922077922078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934.0</v>
      </c>
      <c r="E43" s="4" t="n">
        <v>715.0</v>
      </c>
      <c r="F43" s="5" t="n">
        <f si="0" t="shared"/>
        <v>30.629370629370626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77.0</v>
      </c>
      <c r="E44" s="4" t="n">
        <v>69.0</v>
      </c>
      <c r="F44" s="5" t="n">
        <f si="0" t="shared"/>
        <v>11.594202898550725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114235.0</v>
      </c>
      <c r="E45" s="4" t="n">
        <v>119421.0</v>
      </c>
      <c r="F45" s="5" t="n">
        <f si="0" t="shared"/>
        <v>-4.342619807236583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610146.0</v>
      </c>
      <c r="E46" s="8" t="n">
        <f>E44+E43+E40+E36+E23+E16+E45</f>
        <v>553211.0</v>
      </c>
      <c r="F46" s="5" t="n">
        <f si="0" t="shared"/>
        <v>10.291733172333883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