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<sst xmlns="http://schemas.openxmlformats.org/spreadsheetml/2006/main" count="129" uniqueCount="62">
  <si>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</si>
  <si>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</si>
  <si>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</si>
  <si>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</si>
  <si>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</si>
  <si>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</si>
  <si>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</si>
  <si>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</si>
  <si>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</si>
  <si>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</si>
  <si>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</si>
  <si>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</si>
  <si>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</si>
  <si>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</si>
  <si>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</si>
  <si>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</si>
  <si>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</si>
  <si>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</si>
  <si>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</si>
  <si>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</si>
  <si>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</si>
  <si>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</si>
  <si>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</si>
  <si>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</si>
  <si>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</si>
  <si>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</si>
  <si>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</si>
  <si>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</si>
  <si>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</si>
  <si>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</si>
  <si>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</si>
  <si>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</si>
  <si>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</si>
  <si>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</si>
  <si>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</si>
  <si>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</si>
  <si>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</si>
  <si>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</si>
  <si>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</si>
  <si>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</si>
  <si>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</si>
  <si>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</si>
  <si>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</si>
  <si>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</si>
  <si>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</si>
  <si>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</si>
  <si>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</si>
  <si>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</si>
  <si>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</si>
  <si>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</si>
  <si>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</si>
  <si>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</si>
  <si>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</si>
  <si>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</si>
  <si>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</si>
  <si>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</si>
  <si>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</si>
  <si>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</si>
  <si>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</si>
  <si>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</si>
  <si>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106年8月搭乘郵輪來臺旅客人數－按入境港口及性別分
Visitor Arrivals by Cruise/Residence/Port of Entry/Gender,
August,2017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</si>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</sst>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7441.0</v>
      </c>
      <c r="E4" s="24" t="n">
        <f>H4+K4+N4+Q4+T4+W4+Z4</f>
        <v>3062.0</v>
      </c>
      <c r="F4" s="24" t="n">
        <f>I4+L4+O4+R4+U4+X4+AA4</f>
        <v>4379.0</v>
      </c>
      <c r="G4" s="25" t="n">
        <f>H4+I4</f>
        <v>928.0</v>
      </c>
      <c r="H4" s="26" t="n">
        <v>340.0</v>
      </c>
      <c r="I4" s="27" t="n">
        <v>588.0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6513.0</v>
      </c>
      <c r="N4" s="26" t="n">
        <v>2722.0</v>
      </c>
      <c r="O4" s="27" t="n">
        <v>3791.0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4694.0</v>
      </c>
      <c r="E5" s="24" t="n">
        <f ref="E5:E49" si="7" t="shared">H5+K5+N5+Q5+T5+W5+Z5</f>
        <v>2018.0</v>
      </c>
      <c r="F5" s="29" t="n">
        <f ref="F5:F49" si="8" t="shared">I5+L5+O5+R5+U5+X5+AA5</f>
        <v>2676.0</v>
      </c>
      <c r="G5" s="30" t="n">
        <f ref="G5:G17" si="9" t="shared">H5+I5</f>
        <v>178.0</v>
      </c>
      <c r="H5" s="29" t="n">
        <v>76.0</v>
      </c>
      <c r="I5" s="31" t="n">
        <v>102.0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4516.0</v>
      </c>
      <c r="N5" s="29" t="n">
        <v>1942.0</v>
      </c>
      <c r="O5" s="31" t="n">
        <v>2574.0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1515.0</v>
      </c>
      <c r="E6" s="24" t="n">
        <f si="7" t="shared"/>
        <v>565.0</v>
      </c>
      <c r="F6" s="29" t="n">
        <f si="8" t="shared"/>
        <v>950.0</v>
      </c>
      <c r="G6" s="30" t="n">
        <f si="9" t="shared"/>
        <v>125.0</v>
      </c>
      <c r="H6" s="29" t="n">
        <v>3.0</v>
      </c>
      <c r="I6" s="31" t="n">
        <v>122.0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1390.0</v>
      </c>
      <c r="N6" s="29" t="n">
        <v>562.0</v>
      </c>
      <c r="O6" s="31" t="n">
        <v>828.0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216.0</v>
      </c>
      <c r="E7" s="24" t="n">
        <f si="7" t="shared"/>
        <v>99.0</v>
      </c>
      <c r="F7" s="29" t="n">
        <f si="8" t="shared"/>
        <v>117.0</v>
      </c>
      <c r="G7" s="30" t="n">
        <f si="9" t="shared"/>
        <v>105.0</v>
      </c>
      <c r="H7" s="29" t="n">
        <v>48.0</v>
      </c>
      <c r="I7" s="31" t="n">
        <v>57.0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111.0</v>
      </c>
      <c r="N7" s="29" t="n">
        <v>51.0</v>
      </c>
      <c r="O7" s="31" t="n">
        <v>60.0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295.0</v>
      </c>
      <c r="E8" s="24" t="n">
        <f si="7" t="shared"/>
        <v>114.0</v>
      </c>
      <c r="F8" s="29" t="n">
        <f si="8" t="shared"/>
        <v>181.0</v>
      </c>
      <c r="G8" s="30" t="n">
        <f si="9" t="shared"/>
        <v>138.0</v>
      </c>
      <c r="H8" s="29" t="n">
        <v>59.0</v>
      </c>
      <c r="I8" s="31" t="n">
        <v>79.0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157.0</v>
      </c>
      <c r="N8" s="29" t="n">
        <v>55.0</v>
      </c>
      <c r="O8" s="31" t="n">
        <v>102.0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68.0</v>
      </c>
      <c r="E9" s="24" t="n">
        <f si="7" t="shared"/>
        <v>36.0</v>
      </c>
      <c r="F9" s="29" t="n">
        <f si="8" t="shared"/>
        <v>32.0</v>
      </c>
      <c r="G9" s="30" t="n">
        <f si="9" t="shared"/>
        <v>12.0</v>
      </c>
      <c r="H9" s="29" t="n">
        <v>7.0</v>
      </c>
      <c r="I9" s="31" t="n">
        <v>5.0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56.0</v>
      </c>
      <c r="N9" s="29" t="n">
        <v>29.0</v>
      </c>
      <c r="O9" s="31" t="n">
        <v>27.0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5.0</v>
      </c>
      <c r="E10" s="24" t="n">
        <f si="7" t="shared"/>
        <v>1.0</v>
      </c>
      <c r="F10" s="29" t="n">
        <f si="8" t="shared"/>
        <v>4.0</v>
      </c>
      <c r="G10" s="30" t="n">
        <f si="9" t="shared"/>
        <v>1.0</v>
      </c>
      <c r="H10" s="29" t="n">
        <v>1.0</v>
      </c>
      <c r="I10" s="31" t="n">
        <v>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4.0</v>
      </c>
      <c r="N10" s="29" t="n">
        <v>0.0</v>
      </c>
      <c r="O10" s="31" t="n">
        <v>4.0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643.0</v>
      </c>
      <c r="E11" s="24" t="n">
        <f si="7" t="shared"/>
        <v>225.0</v>
      </c>
      <c r="F11" s="29" t="n">
        <f si="8" t="shared"/>
        <v>418.0</v>
      </c>
      <c r="G11" s="30" t="n">
        <f si="9" t="shared"/>
        <v>367.0</v>
      </c>
      <c r="H11" s="29" t="n">
        <v>144.0</v>
      </c>
      <c r="I11" s="31" t="n">
        <v>223.0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276.0</v>
      </c>
      <c r="N11" s="29" t="n">
        <v>81.0</v>
      </c>
      <c r="O11" s="31" t="n">
        <v>195.0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226.0</v>
      </c>
      <c r="E12" s="24" t="n">
        <f si="7" t="shared"/>
        <v>102.0</v>
      </c>
      <c r="F12" s="29" t="n">
        <f si="8" t="shared"/>
        <v>124.0</v>
      </c>
      <c r="G12" s="30" t="n">
        <f si="9" t="shared"/>
        <v>175.0</v>
      </c>
      <c r="H12" s="29" t="n">
        <v>78.0</v>
      </c>
      <c r="I12" s="31" t="n">
        <v>97.0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51.0</v>
      </c>
      <c r="N12" s="29" t="n">
        <v>24.0</v>
      </c>
      <c r="O12" s="31" t="n">
        <v>27.0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166.0</v>
      </c>
      <c r="E13" s="24" t="n">
        <f si="7" t="shared"/>
        <v>60.0</v>
      </c>
      <c r="F13" s="29" t="n">
        <f si="8" t="shared"/>
        <v>106.0</v>
      </c>
      <c r="G13" s="30" t="n">
        <f si="9" t="shared"/>
        <v>35.0</v>
      </c>
      <c r="H13" s="29" t="n">
        <v>19.0</v>
      </c>
      <c r="I13" s="31" t="n">
        <v>16.0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131.0</v>
      </c>
      <c r="N13" s="29" t="n">
        <v>41.0</v>
      </c>
      <c r="O13" s="31" t="n">
        <v>90.0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59.0</v>
      </c>
      <c r="E14" s="24" t="n">
        <f si="7" t="shared"/>
        <v>4.0</v>
      </c>
      <c r="F14" s="29" t="n">
        <f si="8" t="shared"/>
        <v>55.0</v>
      </c>
      <c r="G14" s="30" t="n">
        <f si="9" t="shared"/>
        <v>35.0</v>
      </c>
      <c r="H14" s="29" t="n">
        <v>3.0</v>
      </c>
      <c r="I14" s="31" t="n">
        <v>32.0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24.0</v>
      </c>
      <c r="N14" s="29" t="n">
        <v>1.0</v>
      </c>
      <c r="O14" s="31" t="n">
        <v>23.0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158.0</v>
      </c>
      <c r="E15" s="24" t="n">
        <f si="7" t="shared"/>
        <v>50.0</v>
      </c>
      <c r="F15" s="29" t="n">
        <f si="8" t="shared"/>
        <v>108.0</v>
      </c>
      <c r="G15" s="30" t="n">
        <f si="9" t="shared"/>
        <v>93.0</v>
      </c>
      <c r="H15" s="29" t="n">
        <v>35.0</v>
      </c>
      <c r="I15" s="31" t="n">
        <v>58.0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65.0</v>
      </c>
      <c r="N15" s="29" t="n">
        <v>15.0</v>
      </c>
      <c r="O15" s="31" t="n">
        <v>50.0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14.0</v>
      </c>
      <c r="E16" s="24" t="n">
        <f si="7" t="shared"/>
        <v>5.0</v>
      </c>
      <c r="F16" s="29" t="n">
        <f si="8" t="shared"/>
        <v>9.0</v>
      </c>
      <c r="G16" s="30" t="n">
        <f si="9" t="shared"/>
        <v>11.0</v>
      </c>
      <c r="H16" s="29" t="n">
        <v>5.0</v>
      </c>
      <c r="I16" s="31" t="n">
        <v>6.0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3.0</v>
      </c>
      <c r="N16" s="29" t="n">
        <v>0.0</v>
      </c>
      <c r="O16" s="31" t="n">
        <v>3.0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17.0</v>
      </c>
      <c r="E17" s="24" t="n">
        <f si="7" t="shared"/>
        <v>4.0</v>
      </c>
      <c r="F17" s="29" t="n">
        <f si="8" t="shared"/>
        <v>13.0</v>
      </c>
      <c r="G17" s="30" t="n">
        <f si="9" t="shared"/>
        <v>16.0</v>
      </c>
      <c r="H17" s="29" t="n">
        <v>4.0</v>
      </c>
      <c r="I17" s="31" t="n">
        <v>12.0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1.0</v>
      </c>
      <c r="N17" s="29" t="n">
        <v>0.0</v>
      </c>
      <c r="O17" s="31" t="n">
        <v>1.0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3.0</v>
      </c>
      <c r="E18" s="24" t="n">
        <f si="10" t="shared"/>
        <v>0.0</v>
      </c>
      <c r="F18" s="29" t="n">
        <f si="10" t="shared"/>
        <v>3.0</v>
      </c>
      <c r="G18" s="30" t="n">
        <f si="10" t="shared"/>
        <v>2.0</v>
      </c>
      <c r="H18" s="29" t="n">
        <f>H11-H12-H13-H14-H15-H16-H17</f>
        <v>0.0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1.0</v>
      </c>
      <c r="N18" s="29" t="n">
        <f si="12" t="shared"/>
        <v>0.0</v>
      </c>
      <c r="O18" s="31" t="n">
        <f si="12" t="shared"/>
        <v>1.0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5.0</v>
      </c>
      <c r="E19" s="33" t="n">
        <f ref="E19:I19" si="13" t="shared">E4-E5-E6-E7-E8-E9-E10-E11</f>
        <v>4.0</v>
      </c>
      <c r="F19" s="33" t="n">
        <f si="13" t="shared"/>
        <v>1.0</v>
      </c>
      <c r="G19" s="34" t="n">
        <f si="13" t="shared"/>
        <v>2.0</v>
      </c>
      <c r="H19" s="33" t="n">
        <f si="13" t="shared"/>
        <v>2.0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3.0</v>
      </c>
      <c r="N19" s="33" t="n">
        <f si="14" t="shared"/>
        <v>2.0</v>
      </c>
      <c r="O19" s="35" t="n">
        <f si="14" t="shared"/>
        <v>1.0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561.0</v>
      </c>
      <c r="E20" s="24" t="n">
        <f si="7" t="shared"/>
        <v>283.0</v>
      </c>
      <c r="F20" s="29" t="n">
        <f si="8" t="shared"/>
        <v>278.0</v>
      </c>
      <c r="G20" s="25" t="n">
        <f ref="G20:G25" si="15" t="shared">H20+I20</f>
        <v>170.0</v>
      </c>
      <c r="H20" s="26" t="n">
        <v>103.0</v>
      </c>
      <c r="I20" s="27" t="n">
        <v>67.0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391.0</v>
      </c>
      <c r="N20" s="26" t="n">
        <v>180.0</v>
      </c>
      <c r="O20" s="27" t="n">
        <v>211.0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272.0</v>
      </c>
      <c r="E21" s="24" t="n">
        <f si="7" t="shared"/>
        <v>126.0</v>
      </c>
      <c r="F21" s="29" t="n">
        <f si="8" t="shared"/>
        <v>146.0</v>
      </c>
      <c r="G21" s="30" t="n">
        <f si="15" t="shared"/>
        <v>19.0</v>
      </c>
      <c r="H21" s="29" t="n">
        <v>11.0</v>
      </c>
      <c r="I21" s="31" t="n">
        <v>8.0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253.0</v>
      </c>
      <c r="N21" s="29" t="n">
        <v>115.0</v>
      </c>
      <c r="O21" s="31" t="n">
        <v>138.0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266.0</v>
      </c>
      <c r="E22" s="24" t="n">
        <f si="7" t="shared"/>
        <v>135.0</v>
      </c>
      <c r="F22" s="29" t="n">
        <f si="8" t="shared"/>
        <v>131.0</v>
      </c>
      <c r="G22" s="30" t="n">
        <f si="15" t="shared"/>
        <v>132.0</v>
      </c>
      <c r="H22" s="29" t="n">
        <v>73.0</v>
      </c>
      <c r="I22" s="31" t="n">
        <v>59.0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134.0</v>
      </c>
      <c r="N22" s="29" t="n">
        <v>62.0</v>
      </c>
      <c r="O22" s="31" t="n">
        <v>72.0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13.0</v>
      </c>
      <c r="E23" s="24" t="n">
        <f si="7" t="shared"/>
        <v>13.0</v>
      </c>
      <c r="F23" s="29" t="n">
        <f si="8" t="shared"/>
        <v>0.0</v>
      </c>
      <c r="G23" s="30" t="n">
        <f si="15" t="shared"/>
        <v>13.0</v>
      </c>
      <c r="H23" s="29" t="n">
        <v>13.0</v>
      </c>
      <c r="I23" s="31" t="n">
        <v>0.0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3.0</v>
      </c>
      <c r="E24" s="24" t="n">
        <f si="7" t="shared"/>
        <v>3.0</v>
      </c>
      <c r="F24" s="29" t="n">
        <f si="8" t="shared"/>
        <v>0.0</v>
      </c>
      <c r="G24" s="30" t="n">
        <f si="15" t="shared"/>
        <v>1.0</v>
      </c>
      <c r="H24" s="29" t="n">
        <v>1.0</v>
      </c>
      <c r="I24" s="31" t="n">
        <v>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2.0</v>
      </c>
      <c r="N24" s="29" t="n">
        <v>2.0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7.0</v>
      </c>
      <c r="E26" s="33" t="n">
        <f si="7" t="shared"/>
        <v>6.0</v>
      </c>
      <c r="F26" s="33" t="n">
        <f si="8" t="shared"/>
        <v>1.0</v>
      </c>
      <c r="G26" s="34" t="n">
        <f>H26+I26</f>
        <v>5.0</v>
      </c>
      <c r="H26" s="33" t="n">
        <f ref="H26:AA26" si="22" t="shared">H20 - SUM(H21:H25)</f>
        <v>5.0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2.0</v>
      </c>
      <c r="N26" s="33" t="n">
        <f ref="N26" si="25" t="shared">N20 - SUM(N21:N25)</f>
        <v>1.0</v>
      </c>
      <c r="O26" s="35" t="n">
        <f ref="O26" si="26" t="shared">O20 - SUM(O21:O25)</f>
        <v>1.0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418.0</v>
      </c>
      <c r="E27" s="24" t="n">
        <f si="7" t="shared"/>
        <v>210.0</v>
      </c>
      <c r="F27" s="29" t="n">
        <f si="8" t="shared"/>
        <v>208.0</v>
      </c>
      <c r="G27" s="30" t="n">
        <f ref="G27:G39" si="35" t="shared">H27+I27</f>
        <v>111.0</v>
      </c>
      <c r="H27" s="29" t="n">
        <v>62.0</v>
      </c>
      <c r="I27" s="31" t="n">
        <v>49.0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307.0</v>
      </c>
      <c r="N27" s="29" t="n">
        <v>148.0</v>
      </c>
      <c r="O27" s="31" t="n">
        <v>159.0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29.0</v>
      </c>
      <c r="E29" s="24" t="n">
        <f si="7" t="shared"/>
        <v>12.0</v>
      </c>
      <c r="F29" s="29" t="n">
        <f si="8" t="shared"/>
        <v>17.0</v>
      </c>
      <c r="G29" s="30" t="n">
        <f si="35" t="shared"/>
        <v>24.0</v>
      </c>
      <c r="H29" s="29" t="n">
        <v>9.0</v>
      </c>
      <c r="I29" s="31" t="n">
        <v>15.0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5.0</v>
      </c>
      <c r="N29" s="29" t="n">
        <v>3.0</v>
      </c>
      <c r="O29" s="31" t="n">
        <v>2.0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13.0</v>
      </c>
      <c r="E30" s="24" t="n">
        <f si="7" t="shared"/>
        <v>7.0</v>
      </c>
      <c r="F30" s="29" t="n">
        <f si="8" t="shared"/>
        <v>6.0</v>
      </c>
      <c r="G30" s="30" t="n">
        <f si="35" t="shared"/>
        <v>8.0</v>
      </c>
      <c r="H30" s="29" t="n">
        <v>4.0</v>
      </c>
      <c r="I30" s="31" t="n">
        <v>4.0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5.0</v>
      </c>
      <c r="N30" s="29" t="n">
        <v>3.0</v>
      </c>
      <c r="O30" s="31" t="n">
        <v>2.0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33.0</v>
      </c>
      <c r="E31" s="24" t="n">
        <f si="7" t="shared"/>
        <v>24.0</v>
      </c>
      <c r="F31" s="29" t="n">
        <f si="8" t="shared"/>
        <v>9.0</v>
      </c>
      <c r="G31" s="30" t="n">
        <f si="35" t="shared"/>
        <v>33.0</v>
      </c>
      <c r="H31" s="29" t="n">
        <v>24.0</v>
      </c>
      <c r="I31" s="31" t="n">
        <v>9.0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9.0</v>
      </c>
      <c r="E32" s="24" t="n">
        <f si="7" t="shared"/>
        <v>6.0</v>
      </c>
      <c r="F32" s="29" t="n">
        <f si="8" t="shared"/>
        <v>3.0</v>
      </c>
      <c r="G32" s="30" t="n">
        <f si="35" t="shared"/>
        <v>0.0</v>
      </c>
      <c r="H32" s="29" t="n">
        <v>0.0</v>
      </c>
      <c r="I32" s="31" t="n">
        <v>0.0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9.0</v>
      </c>
      <c r="N32" s="29" t="n">
        <v>6.0</v>
      </c>
      <c r="O32" s="31" t="n">
        <v>3.0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1.0</v>
      </c>
      <c r="E33" s="24" t="n">
        <f si="7" t="shared"/>
        <v>1.0</v>
      </c>
      <c r="F33" s="29" t="n">
        <f si="8" t="shared"/>
        <v>0.0</v>
      </c>
      <c r="G33" s="30" t="n">
        <f si="35" t="shared"/>
        <v>1.0</v>
      </c>
      <c r="H33" s="29" t="n">
        <v>1.0</v>
      </c>
      <c r="I33" s="31" t="n">
        <v>0.0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0.0</v>
      </c>
      <c r="E34" s="24" t="n">
        <f si="7" t="shared"/>
        <v>0.0</v>
      </c>
      <c r="F34" s="29" t="n">
        <f si="8" t="shared"/>
        <v>0.0</v>
      </c>
      <c r="G34" s="30" t="n">
        <f si="35" t="shared"/>
        <v>0.0</v>
      </c>
      <c r="H34" s="29">
        <v>0</v>
      </c>
      <c r="I34" s="31">
        <v>0</v>
      </c>
      <c r="J34" s="30" t="n">
        <f si="36" t="shared"/>
        <v>0.0</v>
      </c>
      <c r="K34" s="29">
        <v>0</v>
      </c>
      <c r="L34" s="31">
        <v>0</v>
      </c>
      <c r="M34" s="30" t="n">
        <f si="37" t="shared"/>
        <v>0.0</v>
      </c>
      <c r="N34" s="29">
        <v>0</v>
      </c>
      <c r="O34" s="31">
        <v>0</v>
      </c>
      <c r="P34" s="30" t="n">
        <f si="38" t="shared"/>
        <v>0.0</v>
      </c>
      <c r="Q34" s="29">
        <v>0</v>
      </c>
      <c r="R34" s="31">
        <v>0</v>
      </c>
      <c r="S34" s="30" t="n">
        <f si="39" t="shared"/>
        <v>0.0</v>
      </c>
      <c r="T34" s="29">
        <v>0</v>
      </c>
      <c r="U34" s="31">
        <v>0</v>
      </c>
      <c r="V34" s="30" t="n">
        <f si="40" t="shared"/>
        <v>0.0</v>
      </c>
      <c r="W34" s="29">
        <v>0</v>
      </c>
      <c r="X34" s="31">
        <v>0</v>
      </c>
      <c r="Y34" s="30" t="n">
        <f si="41" t="shared"/>
        <v>0.0</v>
      </c>
      <c r="Z34" s="29">
        <v>0</v>
      </c>
      <c r="AA34" s="31">
        <v>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233.0</v>
      </c>
      <c r="E35" s="24" t="n">
        <f si="7" t="shared"/>
        <v>125.0</v>
      </c>
      <c r="F35" s="29" t="n">
        <f si="8" t="shared"/>
        <v>108.0</v>
      </c>
      <c r="G35" s="30" t="n">
        <f si="35" t="shared"/>
        <v>23.0</v>
      </c>
      <c r="H35" s="29" t="n">
        <v>14.0</v>
      </c>
      <c r="I35" s="31" t="n">
        <v>9.0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210.0</v>
      </c>
      <c r="N35" s="29" t="n">
        <v>111.0</v>
      </c>
      <c r="O35" s="31" t="n">
        <v>99.0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2.0</v>
      </c>
      <c r="E36" s="24" t="n">
        <f si="7" t="shared"/>
        <v>0.0</v>
      </c>
      <c r="F36" s="29" t="n">
        <f si="8" t="shared"/>
        <v>2.0</v>
      </c>
      <c r="G36" s="30" t="n">
        <f si="35" t="shared"/>
        <v>2.0</v>
      </c>
      <c r="H36" s="29" t="n">
        <v>0.0</v>
      </c>
      <c r="I36" s="31" t="n">
        <v>2.0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2.0</v>
      </c>
      <c r="E38" s="24" t="n">
        <f si="7" t="shared"/>
        <v>2.0</v>
      </c>
      <c r="F38" s="29" t="n">
        <f si="8" t="shared"/>
        <v>0.0</v>
      </c>
      <c r="G38" s="30" t="n">
        <f si="35" t="shared"/>
        <v>1.0</v>
      </c>
      <c r="H38" s="29" t="n">
        <v>1.0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1.0</v>
      </c>
      <c r="N38" s="29" t="n">
        <v>1.0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4.0</v>
      </c>
      <c r="E39" s="24" t="n">
        <f si="7" t="shared"/>
        <v>0.0</v>
      </c>
      <c r="F39" s="29" t="n">
        <f si="8" t="shared"/>
        <v>4.0</v>
      </c>
      <c r="G39" s="30" t="n">
        <f si="35" t="shared"/>
        <v>4.0</v>
      </c>
      <c r="H39" s="29" t="n">
        <v>0.0</v>
      </c>
      <c r="I39" s="31" t="n">
        <v>4.0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92.0</v>
      </c>
      <c r="E40" s="33" t="n">
        <f si="7" t="shared"/>
        <v>33.0</v>
      </c>
      <c r="F40" s="33" t="n">
        <f si="8" t="shared"/>
        <v>59.0</v>
      </c>
      <c r="G40" s="34" t="n">
        <f>H40+I40</f>
        <v>15.0</v>
      </c>
      <c r="H40" s="33" t="n">
        <f>H27-SUM(H28:H39)</f>
        <v>9.0</v>
      </c>
      <c r="I40" s="35" t="n">
        <f>I27-SUM(I28:I39)</f>
        <v>6.0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77.0</v>
      </c>
      <c r="N40" s="33" t="n">
        <f ref="N40:O40" si="43" t="shared">N27-SUM(N28:N39)</f>
        <v>24.0</v>
      </c>
      <c r="O40" s="35" t="n">
        <f si="43" t="shared"/>
        <v>53.0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91.0</v>
      </c>
      <c r="E41" s="24" t="n">
        <f si="7" t="shared"/>
        <v>45.0</v>
      </c>
      <c r="F41" s="29" t="n">
        <f si="8" t="shared"/>
        <v>46.0</v>
      </c>
      <c r="G41" s="30" t="n">
        <f ref="G41:G43" si="48" t="shared">H41+I41</f>
        <v>22.0</v>
      </c>
      <c r="H41" s="29" t="n">
        <v>13.0</v>
      </c>
      <c r="I41" s="31" t="n">
        <v>9.0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69.0</v>
      </c>
      <c r="N41" s="29" t="n">
        <v>32.0</v>
      </c>
      <c r="O41" s="31" t="n">
        <v>37.0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79.0</v>
      </c>
      <c r="E42" s="24" t="n">
        <f si="7" t="shared"/>
        <v>41.0</v>
      </c>
      <c r="F42" s="29" t="n">
        <f si="8" t="shared"/>
        <v>38.0</v>
      </c>
      <c r="G42" s="30" t="n">
        <f si="48" t="shared"/>
        <v>22.0</v>
      </c>
      <c r="H42" s="29" t="n">
        <v>13.0</v>
      </c>
      <c r="I42" s="31" t="n">
        <v>9.0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57.0</v>
      </c>
      <c r="N42" s="29" t="n">
        <v>28.0</v>
      </c>
      <c r="O42" s="31" t="n">
        <v>29.0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12.0</v>
      </c>
      <c r="E43" s="24" t="n">
        <f si="7" t="shared"/>
        <v>4.0</v>
      </c>
      <c r="F43" s="29" t="n">
        <f si="8" t="shared"/>
        <v>8.0</v>
      </c>
      <c r="G43" s="30" t="n">
        <f si="48" t="shared"/>
        <v>0.0</v>
      </c>
      <c r="H43" s="29" t="n">
        <v>0.0</v>
      </c>
      <c r="I43" s="31" t="n">
        <v>0.0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12.0</v>
      </c>
      <c r="N43" s="29" t="n">
        <v>4.0</v>
      </c>
      <c r="O43" s="31" t="n">
        <v>8.0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18.0</v>
      </c>
      <c r="E45" s="24" t="n">
        <f si="7" t="shared"/>
        <v>14.0</v>
      </c>
      <c r="F45" s="29" t="n">
        <f si="8" t="shared"/>
        <v>4.0</v>
      </c>
      <c r="G45" s="30" t="n">
        <f ref="G45:G46" si="55" t="shared">H45+I45</f>
        <v>9.0</v>
      </c>
      <c r="H45" s="29" t="n">
        <v>9.0</v>
      </c>
      <c r="I45" s="31" t="n">
        <v>0.0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9.0</v>
      </c>
      <c r="N45" s="29" t="n">
        <v>5.0</v>
      </c>
      <c r="O45" s="31" t="n">
        <v>4.0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14.0</v>
      </c>
      <c r="E46" s="24" t="n">
        <f si="7" t="shared"/>
        <v>12.0</v>
      </c>
      <c r="F46" s="29" t="n">
        <f si="8" t="shared"/>
        <v>2.0</v>
      </c>
      <c r="G46" s="30" t="n">
        <f si="55" t="shared"/>
        <v>9.0</v>
      </c>
      <c r="H46" s="29" t="n">
        <v>9.0</v>
      </c>
      <c r="I46" s="31" t="n">
        <v>0.0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5.0</v>
      </c>
      <c r="N46" s="29" t="n">
        <v>3.0</v>
      </c>
      <c r="O46" s="31" t="n">
        <v>2.0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4.0</v>
      </c>
      <c r="E47" s="33" t="n">
        <f si="7" t="shared"/>
        <v>2.0</v>
      </c>
      <c r="F47" s="33" t="n">
        <f si="8" t="shared"/>
        <v>2.0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4.0</v>
      </c>
      <c r="N47" s="33" t="n">
        <f ref="N47:O47" si="57" t="shared">N45-N46</f>
        <v>2.0</v>
      </c>
      <c r="O47" s="35" t="n">
        <f si="57" t="shared"/>
        <v>2.0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8529.0</v>
      </c>
      <c r="E49" s="33" t="n">
        <f si="7" t="shared"/>
        <v>3614.0</v>
      </c>
      <c r="F49" s="33" t="n">
        <f si="8" t="shared"/>
        <v>4915.0</v>
      </c>
      <c r="G49" s="34" t="n">
        <f>H49+I49</f>
        <v>1240.0</v>
      </c>
      <c r="H49" s="33" t="n">
        <f>H48+H45+H41+H27+H20+H4</f>
        <v>527.0</v>
      </c>
      <c r="I49" s="35" t="n">
        <f>I48+I45+I41+I27+I20+I4</f>
        <v>713.0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7289.0</v>
      </c>
      <c r="N49" s="33" t="n">
        <f ref="N49:O49" si="69" t="shared">N48+N45+N41+N27+N20+N4</f>
        <v>3087.0</v>
      </c>
      <c r="O49" s="35" t="n">
        <f si="69" t="shared"/>
        <v>4202.0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