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<sst xmlns="http://schemas.openxmlformats.org/spreadsheetml/2006/main" count="129" uniqueCount="62">
  <si>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</si>
  <si>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</si>
  <si>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</si>
  <si>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</si>
  <si>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</si>
  <si>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</si>
  <si>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</si>
  <si>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</si>
  <si>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</si>
  <si>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</si>
  <si>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</si>
  <si>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</si>
  <si>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</si>
  <si>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</si>
  <si>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</si>
  <si>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</si>
  <si>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</si>
  <si>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</si>
  <si>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</si>
  <si>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</si>
  <si>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</si>
  <si>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</si>
  <si>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</si>
  <si>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</si>
  <si>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</si>
  <si>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</si>
  <si>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</si>
  <si>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</si>
  <si>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</si>
  <si>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</si>
  <si>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</si>
  <si>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</si>
  <si>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</si>
  <si>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</si>
  <si>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</si>
  <si>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</si>
  <si>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</si>
  <si>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</si>
  <si>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</si>
  <si>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</si>
  <si>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</si>
  <si>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</si>
  <si>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</si>
  <si>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</si>
  <si>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</si>
  <si>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</si>
  <si>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</si>
  <si>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</si>
  <si>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</si>
  <si>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</si>
  <si>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</si>
  <si>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</si>
  <si>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</si>
  <si>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</si>
  <si>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</si>
  <si>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</si>
  <si>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</si>
  <si>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</si>
  <si>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</si>
  <si>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</si>
  <si>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106年5月搭乘郵輪來臺旅客人數－按入境港口及性別分
Visitor Arrivals by Cruise/Residence/Port of Entry/Gender,
May,2017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</si>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</sst>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15216.0</v>
      </c>
      <c r="E4" s="24" t="n">
        <f>H4+K4+N4+Q4+T4+W4+Z4</f>
        <v>6106.0</v>
      </c>
      <c r="F4" s="24" t="n">
        <f>I4+L4+O4+R4+U4+X4+AA4</f>
        <v>9110.0</v>
      </c>
      <c r="G4" s="25" t="n">
        <f>H4+I4</f>
        <v>7261.0</v>
      </c>
      <c r="H4" s="26" t="n">
        <v>2821.0</v>
      </c>
      <c r="I4" s="27" t="n">
        <v>4440.0</v>
      </c>
      <c r="J4" s="25" t="n">
        <f ref="J4:J17" si="0" t="shared">K4+L4</f>
        <v>3.0</v>
      </c>
      <c r="K4" s="26" t="n">
        <v>1.0</v>
      </c>
      <c r="L4" s="27" t="n">
        <v>2.0</v>
      </c>
      <c r="M4" s="25" t="n">
        <f ref="M4:M17" si="1" t="shared">N4+O4</f>
        <v>5884.0</v>
      </c>
      <c r="N4" s="26" t="n">
        <v>2429.0</v>
      </c>
      <c r="O4" s="27" t="n">
        <v>3455.0</v>
      </c>
      <c r="P4" s="25" t="n">
        <f ref="P4:P17" si="2" t="shared">Q4+R4</f>
        <v>2068.0</v>
      </c>
      <c r="Q4" s="26" t="n">
        <v>855.0</v>
      </c>
      <c r="R4" s="27" t="n">
        <v>1213.0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1451.0</v>
      </c>
      <c r="E5" s="24" t="n">
        <f ref="E5:E49" si="7" t="shared">H5+K5+N5+Q5+T5+W5+Z5</f>
        <v>535.0</v>
      </c>
      <c r="F5" s="29" t="n">
        <f ref="F5:F49" si="8" t="shared">I5+L5+O5+R5+U5+X5+AA5</f>
        <v>916.0</v>
      </c>
      <c r="G5" s="30" t="n">
        <f ref="G5:G17" si="9" t="shared">H5+I5</f>
        <v>1028.0</v>
      </c>
      <c r="H5" s="29" t="n">
        <v>380.0</v>
      </c>
      <c r="I5" s="31" t="n">
        <v>648.0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419.0</v>
      </c>
      <c r="N5" s="29" t="n">
        <v>154.0</v>
      </c>
      <c r="O5" s="31" t="n">
        <v>265.0</v>
      </c>
      <c r="P5" s="30" t="n">
        <f si="2" t="shared"/>
        <v>4.0</v>
      </c>
      <c r="Q5" s="29" t="n">
        <v>1.0</v>
      </c>
      <c r="R5" s="31" t="n">
        <v>3.0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245.0</v>
      </c>
      <c r="E6" s="24" t="n">
        <f si="7" t="shared"/>
        <v>76.0</v>
      </c>
      <c r="F6" s="29" t="n">
        <f si="8" t="shared"/>
        <v>169.0</v>
      </c>
      <c r="G6" s="30" t="n">
        <f si="9" t="shared"/>
        <v>117.0</v>
      </c>
      <c r="H6" s="29" t="n">
        <v>16.0</v>
      </c>
      <c r="I6" s="31" t="n">
        <v>101.0</v>
      </c>
      <c r="J6" s="30" t="n">
        <f si="0" t="shared"/>
        <v>1.0</v>
      </c>
      <c r="K6" s="29" t="n">
        <v>0.0</v>
      </c>
      <c r="L6" s="31" t="n">
        <v>1.0</v>
      </c>
      <c r="M6" s="30" t="n">
        <f si="1" t="shared"/>
        <v>120.0</v>
      </c>
      <c r="N6" s="29" t="n">
        <v>57.0</v>
      </c>
      <c r="O6" s="31" t="n">
        <v>63.0</v>
      </c>
      <c r="P6" s="30" t="n">
        <f si="2" t="shared"/>
        <v>7.0</v>
      </c>
      <c r="Q6" s="29" t="n">
        <v>3.0</v>
      </c>
      <c r="R6" s="31" t="n">
        <v>4.0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6769.0</v>
      </c>
      <c r="E7" s="24" t="n">
        <f si="7" t="shared"/>
        <v>2693.0</v>
      </c>
      <c r="F7" s="29" t="n">
        <f si="8" t="shared"/>
        <v>4076.0</v>
      </c>
      <c r="G7" s="30" t="n">
        <f si="9" t="shared"/>
        <v>4823.0</v>
      </c>
      <c r="H7" s="29" t="n">
        <v>1887.0</v>
      </c>
      <c r="I7" s="31" t="n">
        <v>2936.0</v>
      </c>
      <c r="J7" s="30" t="n">
        <f si="0" t="shared"/>
        <v>1.0</v>
      </c>
      <c r="K7" s="29" t="n">
        <v>1.0</v>
      </c>
      <c r="L7" s="31" t="n">
        <v>0.0</v>
      </c>
      <c r="M7" s="30" t="n">
        <f si="1" t="shared"/>
        <v>17.0</v>
      </c>
      <c r="N7" s="29" t="n">
        <v>8.0</v>
      </c>
      <c r="O7" s="31" t="n">
        <v>9.0</v>
      </c>
      <c r="P7" s="30" t="n">
        <f si="2" t="shared"/>
        <v>1928.0</v>
      </c>
      <c r="Q7" s="29" t="n">
        <v>797.0</v>
      </c>
      <c r="R7" s="31" t="n">
        <v>1131.0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354.0</v>
      </c>
      <c r="E8" s="24" t="n">
        <f si="7" t="shared"/>
        <v>141.0</v>
      </c>
      <c r="F8" s="29" t="n">
        <f si="8" t="shared"/>
        <v>213.0</v>
      </c>
      <c r="G8" s="30" t="n">
        <f si="9" t="shared"/>
        <v>320.0</v>
      </c>
      <c r="H8" s="29" t="n">
        <v>129.0</v>
      </c>
      <c r="I8" s="31" t="n">
        <v>191.0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24.0</v>
      </c>
      <c r="N8" s="29" t="n">
        <v>10.0</v>
      </c>
      <c r="O8" s="31" t="n">
        <v>14.0</v>
      </c>
      <c r="P8" s="30" t="n">
        <f si="2" t="shared"/>
        <v>10.0</v>
      </c>
      <c r="Q8" s="29" t="n">
        <v>2.0</v>
      </c>
      <c r="R8" s="31" t="n">
        <v>8.0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103.0</v>
      </c>
      <c r="E9" s="24" t="n">
        <f si="7" t="shared"/>
        <v>57.0</v>
      </c>
      <c r="F9" s="29" t="n">
        <f si="8" t="shared"/>
        <v>46.0</v>
      </c>
      <c r="G9" s="30" t="n">
        <f si="9" t="shared"/>
        <v>1.0</v>
      </c>
      <c r="H9" s="29" t="n">
        <v>0.0</v>
      </c>
      <c r="I9" s="31" t="n">
        <v>1.0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101.0</v>
      </c>
      <c r="N9" s="29" t="n">
        <v>57.0</v>
      </c>
      <c r="O9" s="31" t="n">
        <v>44.0</v>
      </c>
      <c r="P9" s="30" t="n">
        <f si="2" t="shared"/>
        <v>1.0</v>
      </c>
      <c r="Q9" s="29" t="n">
        <v>0.0</v>
      </c>
      <c r="R9" s="31" t="n">
        <v>1.0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32.0</v>
      </c>
      <c r="E10" s="24" t="n">
        <f si="7" t="shared"/>
        <v>17.0</v>
      </c>
      <c r="F10" s="29" t="n">
        <f si="8" t="shared"/>
        <v>15.0</v>
      </c>
      <c r="G10" s="30" t="n">
        <f si="9" t="shared"/>
        <v>12.0</v>
      </c>
      <c r="H10" s="29" t="n">
        <v>7.0</v>
      </c>
      <c r="I10" s="31" t="n">
        <v>5.0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20.0</v>
      </c>
      <c r="Q10" s="29" t="n">
        <v>10.0</v>
      </c>
      <c r="R10" s="31" t="n">
        <v>10.0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6262.0</v>
      </c>
      <c r="E11" s="24" t="n">
        <f si="7" t="shared"/>
        <v>2587.0</v>
      </c>
      <c r="F11" s="29" t="n">
        <f si="8" t="shared"/>
        <v>3675.0</v>
      </c>
      <c r="G11" s="30" t="n">
        <f si="9" t="shared"/>
        <v>960.0</v>
      </c>
      <c r="H11" s="29" t="n">
        <v>402.0</v>
      </c>
      <c r="I11" s="31" t="n">
        <v>558.0</v>
      </c>
      <c r="J11" s="30" t="n">
        <f si="0" t="shared"/>
        <v>1.0</v>
      </c>
      <c r="K11" s="29" t="n">
        <v>0.0</v>
      </c>
      <c r="L11" s="31" t="n">
        <v>1.0</v>
      </c>
      <c r="M11" s="30" t="n">
        <f si="1" t="shared"/>
        <v>5203.0</v>
      </c>
      <c r="N11" s="29" t="n">
        <v>2143.0</v>
      </c>
      <c r="O11" s="31" t="n">
        <v>3060.0</v>
      </c>
      <c r="P11" s="30" t="n">
        <f si="2" t="shared"/>
        <v>98.0</v>
      </c>
      <c r="Q11" s="29" t="n">
        <v>42.0</v>
      </c>
      <c r="R11" s="31" t="n">
        <v>56.0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472.0</v>
      </c>
      <c r="E12" s="24" t="n">
        <f si="7" t="shared"/>
        <v>179.0</v>
      </c>
      <c r="F12" s="29" t="n">
        <f si="8" t="shared"/>
        <v>293.0</v>
      </c>
      <c r="G12" s="30" t="n">
        <f si="9" t="shared"/>
        <v>440.0</v>
      </c>
      <c r="H12" s="29" t="n">
        <v>166.0</v>
      </c>
      <c r="I12" s="31" t="n">
        <v>274.0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31.0</v>
      </c>
      <c r="N12" s="29" t="n">
        <v>13.0</v>
      </c>
      <c r="O12" s="31" t="n">
        <v>18.0</v>
      </c>
      <c r="P12" s="30" t="n">
        <f si="2" t="shared"/>
        <v>1.0</v>
      </c>
      <c r="Q12" s="29" t="n">
        <v>0.0</v>
      </c>
      <c r="R12" s="31" t="n">
        <v>1.0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89.0</v>
      </c>
      <c r="E13" s="24" t="n">
        <f si="7" t="shared"/>
        <v>45.0</v>
      </c>
      <c r="F13" s="29" t="n">
        <f si="8" t="shared"/>
        <v>44.0</v>
      </c>
      <c r="G13" s="30" t="n">
        <f si="9" t="shared"/>
        <v>56.0</v>
      </c>
      <c r="H13" s="29" t="n">
        <v>28.0</v>
      </c>
      <c r="I13" s="31" t="n">
        <v>28.0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26.0</v>
      </c>
      <c r="N13" s="29" t="n">
        <v>13.0</v>
      </c>
      <c r="O13" s="31" t="n">
        <v>13.0</v>
      </c>
      <c r="P13" s="30" t="n">
        <f si="2" t="shared"/>
        <v>7.0</v>
      </c>
      <c r="Q13" s="29" t="n">
        <v>4.0</v>
      </c>
      <c r="R13" s="31" t="n">
        <v>3.0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21.0</v>
      </c>
      <c r="E14" s="24" t="n">
        <f si="7" t="shared"/>
        <v>6.0</v>
      </c>
      <c r="F14" s="29" t="n">
        <f si="8" t="shared"/>
        <v>15.0</v>
      </c>
      <c r="G14" s="30" t="n">
        <f si="9" t="shared"/>
        <v>21.0</v>
      </c>
      <c r="H14" s="29" t="n">
        <v>6.0</v>
      </c>
      <c r="I14" s="31" t="n">
        <v>15.0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5593.0</v>
      </c>
      <c r="E15" s="24" t="n">
        <f si="7" t="shared"/>
        <v>2310.0</v>
      </c>
      <c r="F15" s="29" t="n">
        <f si="8" t="shared"/>
        <v>3283.0</v>
      </c>
      <c r="G15" s="30" t="n">
        <f si="9" t="shared"/>
        <v>359.0</v>
      </c>
      <c r="H15" s="29" t="n">
        <v>156.0</v>
      </c>
      <c r="I15" s="31" t="n">
        <v>203.0</v>
      </c>
      <c r="J15" s="30" t="n">
        <f si="0" t="shared"/>
        <v>1.0</v>
      </c>
      <c r="K15" s="29" t="n">
        <v>0.0</v>
      </c>
      <c r="L15" s="31" t="n">
        <v>1.0</v>
      </c>
      <c r="M15" s="30" t="n">
        <f si="1" t="shared"/>
        <v>5143.0</v>
      </c>
      <c r="N15" s="29" t="n">
        <v>2116.0</v>
      </c>
      <c r="O15" s="31" t="n">
        <v>3027.0</v>
      </c>
      <c r="P15" s="30" t="n">
        <f si="2" t="shared"/>
        <v>90.0</v>
      </c>
      <c r="Q15" s="29" t="n">
        <v>38.0</v>
      </c>
      <c r="R15" s="31" t="n">
        <v>52.0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68.0</v>
      </c>
      <c r="E16" s="24" t="n">
        <f si="7" t="shared"/>
        <v>35.0</v>
      </c>
      <c r="F16" s="29" t="n">
        <f si="8" t="shared"/>
        <v>33.0</v>
      </c>
      <c r="G16" s="30" t="n">
        <f si="9" t="shared"/>
        <v>65.0</v>
      </c>
      <c r="H16" s="29" t="n">
        <v>34.0</v>
      </c>
      <c r="I16" s="31" t="n">
        <v>31.0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3.0</v>
      </c>
      <c r="N16" s="29" t="n">
        <v>1.0</v>
      </c>
      <c r="O16" s="31" t="n">
        <v>2.0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18.0</v>
      </c>
      <c r="E17" s="24" t="n">
        <f si="7" t="shared"/>
        <v>11.0</v>
      </c>
      <c r="F17" s="29" t="n">
        <f si="8" t="shared"/>
        <v>7.0</v>
      </c>
      <c r="G17" s="30" t="n">
        <f si="9" t="shared"/>
        <v>18.0</v>
      </c>
      <c r="H17" s="29" t="n">
        <v>11.0</v>
      </c>
      <c r="I17" s="31" t="n">
        <v>7.0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1.0</v>
      </c>
      <c r="E18" s="24" t="n">
        <f si="10" t="shared"/>
        <v>1.0</v>
      </c>
      <c r="F18" s="29" t="n">
        <f si="10" t="shared"/>
        <v>0.0</v>
      </c>
      <c r="G18" s="30" t="n">
        <f si="10" t="shared"/>
        <v>1.0</v>
      </c>
      <c r="H18" s="29" t="n">
        <f>H11-H12-H13-H14-H15-H16-H17</f>
        <v>1.0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1083.0</v>
      </c>
      <c r="E20" s="24" t="n">
        <f si="7" t="shared"/>
        <v>492.0</v>
      </c>
      <c r="F20" s="29" t="n">
        <f si="8" t="shared"/>
        <v>591.0</v>
      </c>
      <c r="G20" s="25" t="n">
        <f ref="G20:G25" si="15" t="shared">H20+I20</f>
        <v>489.0</v>
      </c>
      <c r="H20" s="26" t="n">
        <v>220.0</v>
      </c>
      <c r="I20" s="27" t="n">
        <v>269.0</v>
      </c>
      <c r="J20" s="25" t="n">
        <f ref="J20:J26" si="16" t="shared">K20+L20</f>
        <v>88.0</v>
      </c>
      <c r="K20" s="26" t="n">
        <v>45.0</v>
      </c>
      <c r="L20" s="27" t="n">
        <v>43.0</v>
      </c>
      <c r="M20" s="25" t="n">
        <f ref="M20:M26" si="17" t="shared">N20+O20</f>
        <v>163.0</v>
      </c>
      <c r="N20" s="26" t="n">
        <v>76.0</v>
      </c>
      <c r="O20" s="27" t="n">
        <v>87.0</v>
      </c>
      <c r="P20" s="25" t="n">
        <f ref="P20:P26" si="18" t="shared">Q20+R20</f>
        <v>343.0</v>
      </c>
      <c r="Q20" s="26" t="n">
        <v>151.0</v>
      </c>
      <c r="R20" s="27" t="n">
        <v>192.0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304.0</v>
      </c>
      <c r="E21" s="24" t="n">
        <f si="7" t="shared"/>
        <v>131.0</v>
      </c>
      <c r="F21" s="29" t="n">
        <f si="8" t="shared"/>
        <v>173.0</v>
      </c>
      <c r="G21" s="30" t="n">
        <f si="15" t="shared"/>
        <v>189.0</v>
      </c>
      <c r="H21" s="29" t="n">
        <v>77.0</v>
      </c>
      <c r="I21" s="31" t="n">
        <v>112.0</v>
      </c>
      <c r="J21" s="30" t="n">
        <f si="16" t="shared"/>
        <v>9.0</v>
      </c>
      <c r="K21" s="29" t="n">
        <v>4.0</v>
      </c>
      <c r="L21" s="31" t="n">
        <v>5.0</v>
      </c>
      <c r="M21" s="30" t="n">
        <f si="17" t="shared"/>
        <v>36.0</v>
      </c>
      <c r="N21" s="29" t="n">
        <v>17.0</v>
      </c>
      <c r="O21" s="31" t="n">
        <v>19.0</v>
      </c>
      <c r="P21" s="30" t="n">
        <f si="18" t="shared"/>
        <v>70.0</v>
      </c>
      <c r="Q21" s="29" t="n">
        <v>33.0</v>
      </c>
      <c r="R21" s="31" t="n">
        <v>37.0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749.0</v>
      </c>
      <c r="E22" s="24" t="n">
        <f si="7" t="shared"/>
        <v>342.0</v>
      </c>
      <c r="F22" s="29" t="n">
        <f si="8" t="shared"/>
        <v>407.0</v>
      </c>
      <c r="G22" s="30" t="n">
        <f si="15" t="shared"/>
        <v>285.0</v>
      </c>
      <c r="H22" s="29" t="n">
        <v>132.0</v>
      </c>
      <c r="I22" s="31" t="n">
        <v>153.0</v>
      </c>
      <c r="J22" s="30" t="n">
        <f si="16" t="shared"/>
        <v>79.0</v>
      </c>
      <c r="K22" s="29" t="n">
        <v>41.0</v>
      </c>
      <c r="L22" s="31" t="n">
        <v>38.0</v>
      </c>
      <c r="M22" s="30" t="n">
        <f si="17" t="shared"/>
        <v>127.0</v>
      </c>
      <c r="N22" s="29" t="n">
        <v>59.0</v>
      </c>
      <c r="O22" s="31" t="n">
        <v>68.0</v>
      </c>
      <c r="P22" s="30" t="n">
        <f si="18" t="shared"/>
        <v>258.0</v>
      </c>
      <c r="Q22" s="29" t="n">
        <v>110.0</v>
      </c>
      <c r="R22" s="31" t="n">
        <v>148.0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6.0</v>
      </c>
      <c r="E23" s="24" t="n">
        <f si="7" t="shared"/>
        <v>3.0</v>
      </c>
      <c r="F23" s="29" t="n">
        <f si="8" t="shared"/>
        <v>3.0</v>
      </c>
      <c r="G23" s="30" t="n">
        <f si="15" t="shared"/>
        <v>2.0</v>
      </c>
      <c r="H23" s="29" t="n">
        <v>1.0</v>
      </c>
      <c r="I23" s="31" t="n">
        <v>1.0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4.0</v>
      </c>
      <c r="Q23" s="29" t="n">
        <v>2.0</v>
      </c>
      <c r="R23" s="31" t="n">
        <v>2.0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3.0</v>
      </c>
      <c r="E24" s="24" t="n">
        <f si="7" t="shared"/>
        <v>2.0</v>
      </c>
      <c r="F24" s="29" t="n">
        <f si="8" t="shared"/>
        <v>1.0</v>
      </c>
      <c r="G24" s="30" t="n">
        <f si="15" t="shared"/>
        <v>1.0</v>
      </c>
      <c r="H24" s="29" t="n">
        <v>1.0</v>
      </c>
      <c r="I24" s="31" t="n">
        <v>0.0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2.0</v>
      </c>
      <c r="Q24" s="29" t="n">
        <v>1.0</v>
      </c>
      <c r="R24" s="31" t="n">
        <v>1.0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3.0</v>
      </c>
      <c r="E25" s="24" t="n">
        <f si="7" t="shared"/>
        <v>2.0</v>
      </c>
      <c r="F25" s="29" t="n">
        <f si="8" t="shared"/>
        <v>1.0</v>
      </c>
      <c r="G25" s="30" t="n">
        <f si="15" t="shared"/>
        <v>0.0</v>
      </c>
      <c r="H25" s="29" t="n">
        <v>0.0</v>
      </c>
      <c r="I25" s="31" t="n">
        <v>0.0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3.0</v>
      </c>
      <c r="Q25" s="29" t="n">
        <v>2.0</v>
      </c>
      <c r="R25" s="31" t="n">
        <v>1.0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18.0</v>
      </c>
      <c r="E26" s="33" t="n">
        <f si="7" t="shared"/>
        <v>12.0</v>
      </c>
      <c r="F26" s="33" t="n">
        <f si="8" t="shared"/>
        <v>6.0</v>
      </c>
      <c r="G26" s="34" t="n">
        <f>H26+I26</f>
        <v>12.0</v>
      </c>
      <c r="H26" s="33" t="n">
        <f ref="H26:AA26" si="22" t="shared">H20 - SUM(H21:H25)</f>
        <v>9.0</v>
      </c>
      <c r="I26" s="35" t="n">
        <f si="22" t="shared"/>
        <v>3.0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6.0</v>
      </c>
      <c r="Q26" s="33" t="n">
        <f ref="Q26" si="27" t="shared">Q20 - SUM(Q21:Q25)</f>
        <v>3.0</v>
      </c>
      <c r="R26" s="35" t="n">
        <f ref="R26" si="28" t="shared">R20 - SUM(R21:R25)</f>
        <v>3.0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516.0</v>
      </c>
      <c r="E27" s="24" t="n">
        <f si="7" t="shared"/>
        <v>300.0</v>
      </c>
      <c r="F27" s="29" t="n">
        <f si="8" t="shared"/>
        <v>216.0</v>
      </c>
      <c r="G27" s="30" t="n">
        <f ref="G27:G39" si="35" t="shared">H27+I27</f>
        <v>277.0</v>
      </c>
      <c r="H27" s="29" t="n">
        <v>151.0</v>
      </c>
      <c r="I27" s="31" t="n">
        <v>126.0</v>
      </c>
      <c r="J27" s="30" t="n">
        <f ref="J27:J47" si="36" t="shared">K27+L27</f>
        <v>47.0</v>
      </c>
      <c r="K27" s="29" t="n">
        <v>42.0</v>
      </c>
      <c r="L27" s="31" t="n">
        <v>5.0</v>
      </c>
      <c r="M27" s="30" t="n">
        <f ref="M27:M47" si="37" t="shared">N27+O27</f>
        <v>51.0</v>
      </c>
      <c r="N27" s="29" t="n">
        <v>30.0</v>
      </c>
      <c r="O27" s="31" t="n">
        <v>21.0</v>
      </c>
      <c r="P27" s="30" t="n">
        <f ref="P27:P47" si="38" t="shared">Q27+R27</f>
        <v>141.0</v>
      </c>
      <c r="Q27" s="29" t="n">
        <v>77.0</v>
      </c>
      <c r="R27" s="31" t="n">
        <v>64.0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7.0</v>
      </c>
      <c r="E28" s="24" t="n">
        <f si="7" t="shared"/>
        <v>3.0</v>
      </c>
      <c r="F28" s="29" t="n">
        <f si="8" t="shared"/>
        <v>4.0</v>
      </c>
      <c r="G28" s="30" t="n">
        <f si="35" t="shared"/>
        <v>0.0</v>
      </c>
      <c r="H28" s="29" t="n">
        <v>0.0</v>
      </c>
      <c r="I28" s="31" t="n">
        <v>0.0</v>
      </c>
      <c r="J28" s="30" t="n">
        <f si="36" t="shared"/>
        <v>1.0</v>
      </c>
      <c r="K28" s="29" t="n">
        <v>0.0</v>
      </c>
      <c r="L28" s="31" t="n">
        <v>1.0</v>
      </c>
      <c r="M28" s="30" t="n">
        <f si="37" t="shared"/>
        <v>3.0</v>
      </c>
      <c r="N28" s="29" t="n">
        <v>2.0</v>
      </c>
      <c r="O28" s="31" t="n">
        <v>1.0</v>
      </c>
      <c r="P28" s="30" t="n">
        <f si="38" t="shared"/>
        <v>3.0</v>
      </c>
      <c r="Q28" s="29" t="n">
        <v>1.0</v>
      </c>
      <c r="R28" s="31" t="n">
        <v>2.0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72.0</v>
      </c>
      <c r="E29" s="24" t="n">
        <f si="7" t="shared"/>
        <v>42.0</v>
      </c>
      <c r="F29" s="29" t="n">
        <f si="8" t="shared"/>
        <v>30.0</v>
      </c>
      <c r="G29" s="30" t="n">
        <f si="35" t="shared"/>
        <v>5.0</v>
      </c>
      <c r="H29" s="29" t="n">
        <v>4.0</v>
      </c>
      <c r="I29" s="31" t="n">
        <v>1.0</v>
      </c>
      <c r="J29" s="30" t="n">
        <f si="36" t="shared"/>
        <v>2.0</v>
      </c>
      <c r="K29" s="29" t="n">
        <v>1.0</v>
      </c>
      <c r="L29" s="31" t="n">
        <v>1.0</v>
      </c>
      <c r="M29" s="30" t="n">
        <f si="37" t="shared"/>
        <v>1.0</v>
      </c>
      <c r="N29" s="29" t="n">
        <v>1.0</v>
      </c>
      <c r="O29" s="31" t="n">
        <v>0.0</v>
      </c>
      <c r="P29" s="30" t="n">
        <f si="38" t="shared"/>
        <v>64.0</v>
      </c>
      <c r="Q29" s="29" t="n">
        <v>36.0</v>
      </c>
      <c r="R29" s="31" t="n">
        <v>28.0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12.0</v>
      </c>
      <c r="E30" s="24" t="n">
        <f si="7" t="shared"/>
        <v>6.0</v>
      </c>
      <c r="F30" s="29" t="n">
        <f si="8" t="shared"/>
        <v>6.0</v>
      </c>
      <c r="G30" s="30" t="n">
        <f si="35" t="shared"/>
        <v>4.0</v>
      </c>
      <c r="H30" s="29" t="n">
        <v>3.0</v>
      </c>
      <c r="I30" s="31" t="n">
        <v>1.0</v>
      </c>
      <c r="J30" s="30" t="n">
        <f si="36" t="shared"/>
        <v>1.0</v>
      </c>
      <c r="K30" s="29" t="n">
        <v>1.0</v>
      </c>
      <c r="L30" s="31" t="n">
        <v>0.0</v>
      </c>
      <c r="M30" s="30" t="n">
        <f si="37" t="shared"/>
        <v>3.0</v>
      </c>
      <c r="N30" s="29" t="n">
        <v>0.0</v>
      </c>
      <c r="O30" s="31" t="n">
        <v>3.0</v>
      </c>
      <c r="P30" s="30" t="n">
        <f si="38" t="shared"/>
        <v>4.0</v>
      </c>
      <c r="Q30" s="29" t="n">
        <v>2.0</v>
      </c>
      <c r="R30" s="31" t="n">
        <v>2.0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13.0</v>
      </c>
      <c r="E31" s="24" t="n">
        <f si="7" t="shared"/>
        <v>8.0</v>
      </c>
      <c r="F31" s="29" t="n">
        <f si="8" t="shared"/>
        <v>5.0</v>
      </c>
      <c r="G31" s="30" t="n">
        <f si="35" t="shared"/>
        <v>6.0</v>
      </c>
      <c r="H31" s="29" t="n">
        <v>3.0</v>
      </c>
      <c r="I31" s="31" t="n">
        <v>3.0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2.0</v>
      </c>
      <c r="N31" s="29" t="n">
        <v>2.0</v>
      </c>
      <c r="O31" s="31" t="n">
        <v>0.0</v>
      </c>
      <c r="P31" s="30" t="n">
        <f si="38" t="shared"/>
        <v>5.0</v>
      </c>
      <c r="Q31" s="29" t="n">
        <v>3.0</v>
      </c>
      <c r="R31" s="31" t="n">
        <v>2.0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18.0</v>
      </c>
      <c r="E32" s="24" t="n">
        <f si="7" t="shared"/>
        <v>18.0</v>
      </c>
      <c r="F32" s="29" t="n">
        <f si="8" t="shared"/>
        <v>0.0</v>
      </c>
      <c r="G32" s="30" t="n">
        <f si="35" t="shared"/>
        <v>13.0</v>
      </c>
      <c r="H32" s="29" t="n">
        <v>13.0</v>
      </c>
      <c r="I32" s="31" t="n">
        <v>0.0</v>
      </c>
      <c r="J32" s="30" t="n">
        <f si="36" t="shared"/>
        <v>2.0</v>
      </c>
      <c r="K32" s="29" t="n">
        <v>2.0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3.0</v>
      </c>
      <c r="Q32" s="29" t="n">
        <v>3.0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13.0</v>
      </c>
      <c r="E33" s="24" t="n">
        <f si="7" t="shared"/>
        <v>5.0</v>
      </c>
      <c r="F33" s="29" t="n">
        <f si="8" t="shared"/>
        <v>8.0</v>
      </c>
      <c r="G33" s="30" t="n">
        <f si="35" t="shared"/>
        <v>0.0</v>
      </c>
      <c r="H33" s="29" t="n">
        <v>0.0</v>
      </c>
      <c r="I33" s="31" t="n">
        <v>0.0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2.0</v>
      </c>
      <c r="N33" s="29" t="n">
        <v>1.0</v>
      </c>
      <c r="O33" s="31" t="n">
        <v>1.0</v>
      </c>
      <c r="P33" s="30" t="n">
        <f si="38" t="shared"/>
        <v>11.0</v>
      </c>
      <c r="Q33" s="29" t="n">
        <v>4.0</v>
      </c>
      <c r="R33" s="31" t="n">
        <v>7.0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0.0</v>
      </c>
      <c r="E34" s="24" t="n">
        <f si="7" t="shared"/>
        <v>0.0</v>
      </c>
      <c r="F34" s="29" t="n">
        <f si="8" t="shared"/>
        <v>0.0</v>
      </c>
      <c r="G34" s="30" t="n">
        <f si="35" t="shared"/>
        <v>0.0</v>
      </c>
      <c r="H34" s="29">
        <v>0</v>
      </c>
      <c r="I34" s="31">
        <v>0</v>
      </c>
      <c r="J34" s="30" t="n">
        <f si="36" t="shared"/>
        <v>0.0</v>
      </c>
      <c r="K34" s="29">
        <v>0</v>
      </c>
      <c r="L34" s="31">
        <v>0</v>
      </c>
      <c r="M34" s="30" t="n">
        <f si="37" t="shared"/>
        <v>0.0</v>
      </c>
      <c r="N34" s="29">
        <v>0</v>
      </c>
      <c r="O34" s="31">
        <v>0</v>
      </c>
      <c r="P34" s="30" t="n">
        <f si="38" t="shared"/>
        <v>0.0</v>
      </c>
      <c r="Q34" s="29">
        <v>0</v>
      </c>
      <c r="R34" s="31">
        <v>0</v>
      </c>
      <c r="S34" s="30" t="n">
        <f si="39" t="shared"/>
        <v>0.0</v>
      </c>
      <c r="T34" s="29">
        <v>0</v>
      </c>
      <c r="U34" s="31">
        <v>0</v>
      </c>
      <c r="V34" s="30" t="n">
        <f si="40" t="shared"/>
        <v>0.0</v>
      </c>
      <c r="W34" s="29">
        <v>0</v>
      </c>
      <c r="X34" s="31">
        <v>0</v>
      </c>
      <c r="Y34" s="30" t="n">
        <f si="41" t="shared"/>
        <v>0.0</v>
      </c>
      <c r="Z34" s="29">
        <v>0</v>
      </c>
      <c r="AA34" s="31">
        <v>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279.0</v>
      </c>
      <c r="E35" s="24" t="n">
        <f si="7" t="shared"/>
        <v>133.0</v>
      </c>
      <c r="F35" s="29" t="n">
        <f si="8" t="shared"/>
        <v>146.0</v>
      </c>
      <c r="G35" s="30" t="n">
        <f si="35" t="shared"/>
        <v>207.0</v>
      </c>
      <c r="H35" s="29" t="n">
        <v>94.0</v>
      </c>
      <c r="I35" s="31" t="n">
        <v>113.0</v>
      </c>
      <c r="J35" s="30" t="n">
        <f si="36" t="shared"/>
        <v>12.0</v>
      </c>
      <c r="K35" s="29" t="n">
        <v>9.0</v>
      </c>
      <c r="L35" s="31" t="n">
        <v>3.0</v>
      </c>
      <c r="M35" s="30" t="n">
        <f si="37" t="shared"/>
        <v>21.0</v>
      </c>
      <c r="N35" s="29" t="n">
        <v>11.0</v>
      </c>
      <c r="O35" s="31" t="n">
        <v>10.0</v>
      </c>
      <c r="P35" s="30" t="n">
        <f si="38" t="shared"/>
        <v>39.0</v>
      </c>
      <c r="Q35" s="29" t="n">
        <v>19.0</v>
      </c>
      <c r="R35" s="31" t="n">
        <v>20.0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13.0</v>
      </c>
      <c r="E36" s="24" t="n">
        <f si="7" t="shared"/>
        <v>13.0</v>
      </c>
      <c r="F36" s="29" t="n">
        <f si="8" t="shared"/>
        <v>0.0</v>
      </c>
      <c r="G36" s="30" t="n">
        <f si="35" t="shared"/>
        <v>0.0</v>
      </c>
      <c r="H36" s="29" t="n">
        <v>0.0</v>
      </c>
      <c r="I36" s="31" t="n">
        <v>0.0</v>
      </c>
      <c r="J36" s="30" t="n">
        <f si="36" t="shared"/>
        <v>13.0</v>
      </c>
      <c r="K36" s="29" t="n">
        <v>13.0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2.0</v>
      </c>
      <c r="E37" s="24" t="n">
        <f si="7" t="shared"/>
        <v>0.0</v>
      </c>
      <c r="F37" s="29" t="n">
        <f si="8" t="shared"/>
        <v>2.0</v>
      </c>
      <c r="G37" s="30" t="n">
        <f si="35" t="shared"/>
        <v>2.0</v>
      </c>
      <c r="H37" s="29" t="n">
        <v>0.0</v>
      </c>
      <c r="I37" s="31" t="n">
        <v>2.0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18.0</v>
      </c>
      <c r="E38" s="24" t="n">
        <f si="7" t="shared"/>
        <v>13.0</v>
      </c>
      <c r="F38" s="29" t="n">
        <f si="8" t="shared"/>
        <v>5.0</v>
      </c>
      <c r="G38" s="30" t="n">
        <f si="35" t="shared"/>
        <v>2.0</v>
      </c>
      <c r="H38" s="29" t="n">
        <v>2.0</v>
      </c>
      <c r="I38" s="31" t="n">
        <v>0.0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16.0</v>
      </c>
      <c r="N38" s="29" t="n">
        <v>11.0</v>
      </c>
      <c r="O38" s="31" t="n">
        <v>5.0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2.0</v>
      </c>
      <c r="E39" s="24" t="n">
        <f si="7" t="shared"/>
        <v>1.0</v>
      </c>
      <c r="F39" s="29" t="n">
        <f si="8" t="shared"/>
        <v>1.0</v>
      </c>
      <c r="G39" s="30" t="n">
        <f si="35" t="shared"/>
        <v>2.0</v>
      </c>
      <c r="H39" s="29" t="n">
        <v>1.0</v>
      </c>
      <c r="I39" s="31" t="n">
        <v>1.0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67.0</v>
      </c>
      <c r="E40" s="33" t="n">
        <f si="7" t="shared"/>
        <v>58.0</v>
      </c>
      <c r="F40" s="33" t="n">
        <f si="8" t="shared"/>
        <v>9.0</v>
      </c>
      <c r="G40" s="34" t="n">
        <f>H40+I40</f>
        <v>36.0</v>
      </c>
      <c r="H40" s="33" t="n">
        <f>H27-SUM(H28:H39)</f>
        <v>31.0</v>
      </c>
      <c r="I40" s="35" t="n">
        <f>I27-SUM(I28:I39)</f>
        <v>5.0</v>
      </c>
      <c r="J40" s="34" t="n">
        <f si="36" t="shared"/>
        <v>16.0</v>
      </c>
      <c r="K40" s="33" t="n">
        <f ref="K40:L40" si="42" t="shared">K27-SUM(K28:K39)</f>
        <v>16.0</v>
      </c>
      <c r="L40" s="35" t="n">
        <f si="42" t="shared"/>
        <v>0.0</v>
      </c>
      <c r="M40" s="34" t="n">
        <f si="37" t="shared"/>
        <v>3.0</v>
      </c>
      <c r="N40" s="33" t="n">
        <f ref="N40:O40" si="43" t="shared">N27-SUM(N28:N39)</f>
        <v>2.0</v>
      </c>
      <c r="O40" s="35" t="n">
        <f si="43" t="shared"/>
        <v>1.0</v>
      </c>
      <c r="P40" s="34" t="n">
        <f si="38" t="shared"/>
        <v>12.0</v>
      </c>
      <c r="Q40" s="33" t="n">
        <f ref="Q40:R40" si="44" t="shared">Q27-SUM(Q28:Q39)</f>
        <v>9.0</v>
      </c>
      <c r="R40" s="35" t="n">
        <f si="44" t="shared"/>
        <v>3.0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421.0</v>
      </c>
      <c r="E41" s="24" t="n">
        <f si="7" t="shared"/>
        <v>193.0</v>
      </c>
      <c r="F41" s="29" t="n">
        <f si="8" t="shared"/>
        <v>228.0</v>
      </c>
      <c r="G41" s="30" t="n">
        <f ref="G41:G43" si="48" t="shared">H41+I41</f>
        <v>175.0</v>
      </c>
      <c r="H41" s="29" t="n">
        <v>81.0</v>
      </c>
      <c r="I41" s="31" t="n">
        <v>94.0</v>
      </c>
      <c r="J41" s="30" t="n">
        <f si="36" t="shared"/>
        <v>8.0</v>
      </c>
      <c r="K41" s="29" t="n">
        <v>6.0</v>
      </c>
      <c r="L41" s="31" t="n">
        <v>2.0</v>
      </c>
      <c r="M41" s="30" t="n">
        <f si="37" t="shared"/>
        <v>25.0</v>
      </c>
      <c r="N41" s="29" t="n">
        <v>12.0</v>
      </c>
      <c r="O41" s="31" t="n">
        <v>13.0</v>
      </c>
      <c r="P41" s="30" t="n">
        <f si="38" t="shared"/>
        <v>213.0</v>
      </c>
      <c r="Q41" s="29" t="n">
        <v>94.0</v>
      </c>
      <c r="R41" s="31" t="n">
        <v>119.0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389.0</v>
      </c>
      <c r="E42" s="24" t="n">
        <f si="7" t="shared"/>
        <v>178.0</v>
      </c>
      <c r="F42" s="29" t="n">
        <f si="8" t="shared"/>
        <v>211.0</v>
      </c>
      <c r="G42" s="30" t="n">
        <f si="48" t="shared"/>
        <v>166.0</v>
      </c>
      <c r="H42" s="29" t="n">
        <v>77.0</v>
      </c>
      <c r="I42" s="31" t="n">
        <v>89.0</v>
      </c>
      <c r="J42" s="30" t="n">
        <f si="36" t="shared"/>
        <v>7.0</v>
      </c>
      <c r="K42" s="29" t="n">
        <v>6.0</v>
      </c>
      <c r="L42" s="31" t="n">
        <v>1.0</v>
      </c>
      <c r="M42" s="30" t="n">
        <f si="37" t="shared"/>
        <v>22.0</v>
      </c>
      <c r="N42" s="29" t="n">
        <v>10.0</v>
      </c>
      <c r="O42" s="31" t="n">
        <v>12.0</v>
      </c>
      <c r="P42" s="30" t="n">
        <f si="38" t="shared"/>
        <v>194.0</v>
      </c>
      <c r="Q42" s="29" t="n">
        <v>85.0</v>
      </c>
      <c r="R42" s="31" t="n">
        <v>109.0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32.0</v>
      </c>
      <c r="E43" s="24" t="n">
        <f si="7" t="shared"/>
        <v>15.0</v>
      </c>
      <c r="F43" s="29" t="n">
        <f si="8" t="shared"/>
        <v>17.0</v>
      </c>
      <c r="G43" s="30" t="n">
        <f si="48" t="shared"/>
        <v>9.0</v>
      </c>
      <c r="H43" s="29" t="n">
        <v>4.0</v>
      </c>
      <c r="I43" s="31" t="n">
        <v>5.0</v>
      </c>
      <c r="J43" s="30" t="n">
        <f si="36" t="shared"/>
        <v>1.0</v>
      </c>
      <c r="K43" s="29" t="n">
        <v>0.0</v>
      </c>
      <c r="L43" s="31" t="n">
        <v>1.0</v>
      </c>
      <c r="M43" s="30" t="n">
        <f si="37" t="shared"/>
        <v>3.0</v>
      </c>
      <c r="N43" s="29" t="n">
        <v>2.0</v>
      </c>
      <c r="O43" s="31" t="n">
        <v>1.0</v>
      </c>
      <c r="P43" s="30" t="n">
        <f si="38" t="shared"/>
        <v>19.0</v>
      </c>
      <c r="Q43" s="29" t="n">
        <v>9.0</v>
      </c>
      <c r="R43" s="31" t="n">
        <v>10.0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5.0</v>
      </c>
      <c r="E45" s="24" t="n">
        <f si="7" t="shared"/>
        <v>2.0</v>
      </c>
      <c r="F45" s="29" t="n">
        <f si="8" t="shared"/>
        <v>3.0</v>
      </c>
      <c r="G45" s="30" t="n">
        <f ref="G45:G46" si="55" t="shared">H45+I45</f>
        <v>3.0</v>
      </c>
      <c r="H45" s="29" t="n">
        <v>1.0</v>
      </c>
      <c r="I45" s="31" t="n">
        <v>2.0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2.0</v>
      </c>
      <c r="Q45" s="29" t="n">
        <v>1.0</v>
      </c>
      <c r="R45" s="31" t="n">
        <v>1.0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5.0</v>
      </c>
      <c r="E46" s="24" t="n">
        <f si="7" t="shared"/>
        <v>2.0</v>
      </c>
      <c r="F46" s="29" t="n">
        <f si="8" t="shared"/>
        <v>3.0</v>
      </c>
      <c r="G46" s="30" t="n">
        <f si="55" t="shared"/>
        <v>3.0</v>
      </c>
      <c r="H46" s="29" t="n">
        <v>1.0</v>
      </c>
      <c r="I46" s="31" t="n">
        <v>2.0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2.0</v>
      </c>
      <c r="Q46" s="29" t="n">
        <v>1.0</v>
      </c>
      <c r="R46" s="31" t="n">
        <v>1.0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17241.0</v>
      </c>
      <c r="E49" s="33" t="n">
        <f si="7" t="shared"/>
        <v>7093.0</v>
      </c>
      <c r="F49" s="33" t="n">
        <f si="8" t="shared"/>
        <v>10148.0</v>
      </c>
      <c r="G49" s="34" t="n">
        <f>H49+I49</f>
        <v>8205.0</v>
      </c>
      <c r="H49" s="33" t="n">
        <f>H48+H45+H41+H27+H20+H4</f>
        <v>3274.0</v>
      </c>
      <c r="I49" s="35" t="n">
        <f>I48+I45+I41+I27+I20+I4</f>
        <v>4931.0</v>
      </c>
      <c r="J49" s="34" t="n">
        <f si="62" t="shared"/>
        <v>146.0</v>
      </c>
      <c r="K49" s="33" t="n">
        <f ref="K49:L49" si="68" t="shared">K48+K45+K41+K27+K20+K4</f>
        <v>94.0</v>
      </c>
      <c r="L49" s="35" t="n">
        <f si="68" t="shared"/>
        <v>52.0</v>
      </c>
      <c r="M49" s="34" t="n">
        <f si="63" t="shared"/>
        <v>6123.0</v>
      </c>
      <c r="N49" s="33" t="n">
        <f ref="N49:O49" si="69" t="shared">N48+N45+N41+N27+N20+N4</f>
        <v>2547.0</v>
      </c>
      <c r="O49" s="35" t="n">
        <f si="69" t="shared"/>
        <v>3576.0</v>
      </c>
      <c r="P49" s="34" t="n">
        <f si="64" t="shared"/>
        <v>2767.0</v>
      </c>
      <c r="Q49" s="33" t="n">
        <f ref="Q49:R49" si="70" t="shared">Q48+Q45+Q41+Q27+Q20+Q4</f>
        <v>1178.0</v>
      </c>
      <c r="R49" s="35" t="n">
        <f si="70" t="shared"/>
        <v>1589.0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