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<sst xmlns="http://schemas.openxmlformats.org/spreadsheetml/2006/main" count="129" uniqueCount="62">
  <si>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</si>
  <si>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</si>
  <si>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</si>
  <si>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</si>
  <si>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</si>
  <si>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</si>
  <si>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</si>
  <si>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</si>
  <si>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</si>
  <si>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</si>
  <si>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</si>
  <si>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</si>
  <si>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</si>
  <si>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</si>
  <si>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</si>
  <si>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</si>
  <si>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</si>
  <si>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</si>
  <si>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</si>
  <si>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</si>
  <si>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</si>
  <si>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</si>
  <si>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</si>
  <si>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</si>
  <si>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</si>
  <si>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</si>
  <si>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</si>
  <si>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</si>
  <si>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</si>
  <si>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</si>
  <si>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</si>
  <si>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</si>
  <si>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</si>
  <si>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</si>
  <si>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</si>
  <si>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</si>
  <si>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</si>
  <si>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</si>
  <si>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</si>
  <si>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</si>
  <si>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</si>
  <si>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</si>
  <si>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</si>
  <si>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</si>
  <si>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</si>
  <si>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</si>
  <si>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</si>
  <si>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</si>
  <si>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</si>
  <si>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</si>
  <si>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</si>
  <si>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</si>
  <si>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</si>
  <si>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</si>
  <si>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</si>
  <si>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</si>
  <si>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</si>
  <si>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</si>
  <si>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</si>
  <si>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</si>
  <si>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113年3月搭乘郵輪來臺旅客人數－按入境港口及性別分
Visitor Arrivals by Cruise/Residence/Port of Entry/Gender,
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</si>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</sst>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756.0</v>
      </c>
      <c r="E4" s="24" t="n">
        <f>H4+K4+N4+Q4+T4+W4+Z4</f>
        <v>299.0</v>
      </c>
      <c r="F4" s="24" t="n">
        <f>I4+L4+O4+R4+U4+X4+AA4</f>
        <v>457.0</v>
      </c>
      <c r="G4" s="25" t="n">
        <f>H4+I4</f>
        <v>577.0</v>
      </c>
      <c r="H4" s="26" t="n">
        <v>223.0</v>
      </c>
      <c r="I4" s="27" t="n">
        <v>354.0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102.0</v>
      </c>
      <c r="N4" s="26" t="n">
        <v>46.0</v>
      </c>
      <c r="O4" s="27" t="n">
        <v>56.0</v>
      </c>
      <c r="P4" s="25" t="n">
        <f ref="P4:P17" si="2" t="shared">Q4+R4</f>
        <v>77.0</v>
      </c>
      <c r="Q4" s="26" t="n">
        <v>30.0</v>
      </c>
      <c r="R4" s="27" t="n">
        <v>47.0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82.0</v>
      </c>
      <c r="E5" s="24" t="n">
        <f ref="E5:E49" si="7" t="shared">H5+K5+N5+Q5+T5+W5+Z5</f>
        <v>31.0</v>
      </c>
      <c r="F5" s="29" t="n">
        <f ref="F5:F49" si="8" t="shared">I5+L5+O5+R5+U5+X5+AA5</f>
        <v>51.0</v>
      </c>
      <c r="G5" s="30" t="n">
        <f ref="G5:G17" si="9" t="shared">H5+I5</f>
        <v>68.0</v>
      </c>
      <c r="H5" s="29" t="n">
        <v>28.0</v>
      </c>
      <c r="I5" s="31" t="n">
        <v>40.0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11.0</v>
      </c>
      <c r="N5" s="29" t="n">
        <v>2.0</v>
      </c>
      <c r="O5" s="31" t="n">
        <v>9.0</v>
      </c>
      <c r="P5" s="30" t="n">
        <f si="2" t="shared"/>
        <v>3.0</v>
      </c>
      <c r="Q5" s="29" t="n">
        <v>1.0</v>
      </c>
      <c r="R5" s="31" t="n">
        <v>2.0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20.0</v>
      </c>
      <c r="E6" s="24" t="n">
        <f si="7" t="shared"/>
        <v>5.0</v>
      </c>
      <c r="F6" s="29" t="n">
        <f si="8" t="shared"/>
        <v>15.0</v>
      </c>
      <c r="G6" s="30" t="n">
        <f si="9" t="shared"/>
        <v>9.0</v>
      </c>
      <c r="H6" s="29" t="n">
        <v>4.0</v>
      </c>
      <c r="I6" s="31" t="n">
        <v>5.0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7.0</v>
      </c>
      <c r="N6" s="29" t="n">
        <v>0.0</v>
      </c>
      <c r="O6" s="31" t="n">
        <v>7.0</v>
      </c>
      <c r="P6" s="30" t="n">
        <f si="2" t="shared"/>
        <v>4.0</v>
      </c>
      <c r="Q6" s="29" t="n">
        <v>1.0</v>
      </c>
      <c r="R6" s="31" t="n">
        <v>3.0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104.0</v>
      </c>
      <c r="E7" s="24" t="n">
        <f si="7" t="shared"/>
        <v>47.0</v>
      </c>
      <c r="F7" s="29" t="n">
        <f si="8" t="shared"/>
        <v>57.0</v>
      </c>
      <c r="G7" s="30" t="n">
        <f si="9" t="shared"/>
        <v>61.0</v>
      </c>
      <c r="H7" s="29" t="n">
        <v>28.0</v>
      </c>
      <c r="I7" s="31" t="n">
        <v>33.0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4.0</v>
      </c>
      <c r="N7" s="29" t="n">
        <v>2.0</v>
      </c>
      <c r="O7" s="31" t="n">
        <v>2.0</v>
      </c>
      <c r="P7" s="30" t="n">
        <f si="2" t="shared"/>
        <v>39.0</v>
      </c>
      <c r="Q7" s="29" t="n">
        <v>17.0</v>
      </c>
      <c r="R7" s="31" t="n">
        <v>22.0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17.0</v>
      </c>
      <c r="E8" s="24" t="n">
        <f si="7" t="shared"/>
        <v>11.0</v>
      </c>
      <c r="F8" s="29" t="n">
        <f si="8" t="shared"/>
        <v>6.0</v>
      </c>
      <c r="G8" s="30" t="n">
        <f si="9" t="shared"/>
        <v>7.0</v>
      </c>
      <c r="H8" s="29" t="n">
        <v>5.0</v>
      </c>
      <c r="I8" s="31" t="n">
        <v>2.0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3.0</v>
      </c>
      <c r="N8" s="29" t="n">
        <v>2.0</v>
      </c>
      <c r="O8" s="31" t="n">
        <v>1.0</v>
      </c>
      <c r="P8" s="30" t="n">
        <f si="2" t="shared"/>
        <v>7.0</v>
      </c>
      <c r="Q8" s="29" t="n">
        <v>4.0</v>
      </c>
      <c r="R8" s="31" t="n">
        <v>3.0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10.0</v>
      </c>
      <c r="E9" s="24" t="n">
        <f si="7" t="shared"/>
        <v>6.0</v>
      </c>
      <c r="F9" s="29" t="n">
        <f si="8" t="shared"/>
        <v>4.0</v>
      </c>
      <c r="G9" s="30" t="n">
        <f si="9" t="shared"/>
        <v>10.0</v>
      </c>
      <c r="H9" s="29" t="n">
        <v>6.0</v>
      </c>
      <c r="I9" s="31" t="n">
        <v>4.0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69.0</v>
      </c>
      <c r="E10" s="24" t="n">
        <f si="7" t="shared"/>
        <v>36.0</v>
      </c>
      <c r="F10" s="29" t="n">
        <f si="8" t="shared"/>
        <v>33.0</v>
      </c>
      <c r="G10" s="30" t="n">
        <f si="9" t="shared"/>
        <v>65.0</v>
      </c>
      <c r="H10" s="29" t="n">
        <v>34.0</v>
      </c>
      <c r="I10" s="31" t="n">
        <v>31.0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4.0</v>
      </c>
      <c r="Q10" s="29" t="n">
        <v>2.0</v>
      </c>
      <c r="R10" s="31" t="n">
        <v>2.0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454.0</v>
      </c>
      <c r="E11" s="24" t="n">
        <f si="7" t="shared"/>
        <v>163.0</v>
      </c>
      <c r="F11" s="29" t="n">
        <f si="8" t="shared"/>
        <v>291.0</v>
      </c>
      <c r="G11" s="30" t="n">
        <f si="9" t="shared"/>
        <v>357.0</v>
      </c>
      <c r="H11" s="29" t="n">
        <v>118.0</v>
      </c>
      <c r="I11" s="31" t="n">
        <v>239.0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77.0</v>
      </c>
      <c r="N11" s="29" t="n">
        <v>40.0</v>
      </c>
      <c r="O11" s="31" t="n">
        <v>37.0</v>
      </c>
      <c r="P11" s="30" t="n">
        <f si="2" t="shared"/>
        <v>20.0</v>
      </c>
      <c r="Q11" s="29" t="n">
        <v>5.0</v>
      </c>
      <c r="R11" s="31" t="n">
        <v>15.0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75.0</v>
      </c>
      <c r="E12" s="24" t="n">
        <f si="7" t="shared"/>
        <v>41.0</v>
      </c>
      <c r="F12" s="29" t="n">
        <f si="8" t="shared"/>
        <v>34.0</v>
      </c>
      <c r="G12" s="30" t="n">
        <f si="9" t="shared"/>
        <v>55.0</v>
      </c>
      <c r="H12" s="29" t="n">
        <v>24.0</v>
      </c>
      <c r="I12" s="31" t="n">
        <v>31.0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15.0</v>
      </c>
      <c r="N12" s="29" t="n">
        <v>15.0</v>
      </c>
      <c r="O12" s="31" t="n">
        <v>0.0</v>
      </c>
      <c r="P12" s="30" t="n">
        <f si="2" t="shared"/>
        <v>5.0</v>
      </c>
      <c r="Q12" s="29" t="n">
        <v>2.0</v>
      </c>
      <c r="R12" s="31" t="n">
        <v>3.0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121.0</v>
      </c>
      <c r="E13" s="24" t="n">
        <f si="7" t="shared"/>
        <v>47.0</v>
      </c>
      <c r="F13" s="29" t="n">
        <f si="8" t="shared"/>
        <v>74.0</v>
      </c>
      <c r="G13" s="30" t="n">
        <f si="9" t="shared"/>
        <v>118.0</v>
      </c>
      <c r="H13" s="29" t="n">
        <v>46.0</v>
      </c>
      <c r="I13" s="31" t="n">
        <v>72.0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2.0</v>
      </c>
      <c r="N13" s="29" t="n">
        <v>1.0</v>
      </c>
      <c r="O13" s="31" t="n">
        <v>1.0</v>
      </c>
      <c r="P13" s="30" t="n">
        <f si="2" t="shared"/>
        <v>1.0</v>
      </c>
      <c r="Q13" s="29" t="n">
        <v>0.0</v>
      </c>
      <c r="R13" s="31" t="n">
        <v>1.0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16.0</v>
      </c>
      <c r="E14" s="24" t="n">
        <f si="7" t="shared"/>
        <v>3.0</v>
      </c>
      <c r="F14" s="29" t="n">
        <f si="8" t="shared"/>
        <v>13.0</v>
      </c>
      <c r="G14" s="30" t="n">
        <f si="9" t="shared"/>
        <v>5.0</v>
      </c>
      <c r="H14" s="29" t="n">
        <v>2.0</v>
      </c>
      <c r="I14" s="31" t="n">
        <v>3.0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11.0</v>
      </c>
      <c r="N14" s="29" t="n">
        <v>1.0</v>
      </c>
      <c r="O14" s="31" t="n">
        <v>10.0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189.0</v>
      </c>
      <c r="E15" s="24" t="n">
        <f si="7" t="shared"/>
        <v>58.0</v>
      </c>
      <c r="F15" s="29" t="n">
        <f si="8" t="shared"/>
        <v>131.0</v>
      </c>
      <c r="G15" s="30" t="n">
        <f si="9" t="shared"/>
        <v>132.0</v>
      </c>
      <c r="H15" s="29" t="n">
        <v>34.0</v>
      </c>
      <c r="I15" s="31" t="n">
        <v>98.0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43.0</v>
      </c>
      <c r="N15" s="29" t="n">
        <v>21.0</v>
      </c>
      <c r="O15" s="31" t="n">
        <v>22.0</v>
      </c>
      <c r="P15" s="30" t="n">
        <f si="2" t="shared"/>
        <v>14.0</v>
      </c>
      <c r="Q15" s="29" t="n">
        <v>3.0</v>
      </c>
      <c r="R15" s="31" t="n">
        <v>11.0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26.0</v>
      </c>
      <c r="E16" s="24" t="n">
        <f si="7" t="shared"/>
        <v>9.0</v>
      </c>
      <c r="F16" s="29" t="n">
        <f si="8" t="shared"/>
        <v>17.0</v>
      </c>
      <c r="G16" s="30" t="n">
        <f si="9" t="shared"/>
        <v>25.0</v>
      </c>
      <c r="H16" s="29" t="n">
        <v>8.0</v>
      </c>
      <c r="I16" s="31" t="n">
        <v>17.0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1.0</v>
      </c>
      <c r="N16" s="29" t="n">
        <v>1.0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9.0</v>
      </c>
      <c r="E17" s="24" t="n">
        <f si="7" t="shared"/>
        <v>1.0</v>
      </c>
      <c r="F17" s="29" t="n">
        <f si="8" t="shared"/>
        <v>8.0</v>
      </c>
      <c r="G17" s="30" t="n">
        <f si="9" t="shared"/>
        <v>4.0</v>
      </c>
      <c r="H17" s="29" t="n">
        <v>0.0</v>
      </c>
      <c r="I17" s="31" t="n">
        <v>4.0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5.0</v>
      </c>
      <c r="N17" s="29" t="n">
        <v>1.0</v>
      </c>
      <c r="O17" s="31" t="n">
        <v>4.0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18.0</v>
      </c>
      <c r="E18" s="24" t="n">
        <f si="10" t="shared"/>
        <v>4.0</v>
      </c>
      <c r="F18" s="29" t="n">
        <f si="10" t="shared"/>
        <v>14.0</v>
      </c>
      <c r="G18" s="30" t="n">
        <f si="10" t="shared"/>
        <v>18.0</v>
      </c>
      <c r="H18" s="29" t="n">
        <f>H11-H12-H13-H14-H15-H16-H17</f>
        <v>4.0</v>
      </c>
      <c r="I18" s="31" t="n">
        <f ref="I18:K18" si="11" t="shared">I11-I12-I13-I14-I15-I16-I17</f>
        <v>14.0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6082.0</v>
      </c>
      <c r="E20" s="24" t="n">
        <f si="7" t="shared"/>
        <v>2727.0</v>
      </c>
      <c r="F20" s="29" t="n">
        <f si="8" t="shared"/>
        <v>3355.0</v>
      </c>
      <c r="G20" s="25" t="n">
        <f ref="G20:G25" si="15" t="shared">H20+I20</f>
        <v>4809.0</v>
      </c>
      <c r="H20" s="26" t="n">
        <v>2153.0</v>
      </c>
      <c r="I20" s="27" t="n">
        <v>2656.0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520.0</v>
      </c>
      <c r="N20" s="26" t="n">
        <v>239.0</v>
      </c>
      <c r="O20" s="27" t="n">
        <v>281.0</v>
      </c>
      <c r="P20" s="25" t="n">
        <f ref="P20:P26" si="18" t="shared">Q20+R20</f>
        <v>753.0</v>
      </c>
      <c r="Q20" s="26" t="n">
        <v>335.0</v>
      </c>
      <c r="R20" s="27" t="n">
        <v>418.0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1104.0</v>
      </c>
      <c r="E21" s="24" t="n">
        <f si="7" t="shared"/>
        <v>507.0</v>
      </c>
      <c r="F21" s="29" t="n">
        <f si="8" t="shared"/>
        <v>597.0</v>
      </c>
      <c r="G21" s="30" t="n">
        <f si="15" t="shared"/>
        <v>826.0</v>
      </c>
      <c r="H21" s="29" t="n">
        <v>380.0</v>
      </c>
      <c r="I21" s="31" t="n">
        <v>446.0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93.0</v>
      </c>
      <c r="N21" s="29" t="n">
        <v>44.0</v>
      </c>
      <c r="O21" s="31" t="n">
        <v>49.0</v>
      </c>
      <c r="P21" s="30" t="n">
        <f si="18" t="shared"/>
        <v>185.0</v>
      </c>
      <c r="Q21" s="29" t="n">
        <v>83.0</v>
      </c>
      <c r="R21" s="31" t="n">
        <v>102.0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4716.0</v>
      </c>
      <c r="E22" s="24" t="n">
        <f si="7" t="shared"/>
        <v>2103.0</v>
      </c>
      <c r="F22" s="29" t="n">
        <f si="8" t="shared"/>
        <v>2613.0</v>
      </c>
      <c r="G22" s="30" t="n">
        <f si="15" t="shared"/>
        <v>3739.0</v>
      </c>
      <c r="H22" s="29" t="n">
        <v>1662.0</v>
      </c>
      <c r="I22" s="31" t="n">
        <v>2077.0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419.0</v>
      </c>
      <c r="N22" s="29" t="n">
        <v>192.0</v>
      </c>
      <c r="O22" s="31" t="n">
        <v>227.0</v>
      </c>
      <c r="P22" s="30" t="n">
        <f si="18" t="shared"/>
        <v>558.0</v>
      </c>
      <c r="Q22" s="29" t="n">
        <v>249.0</v>
      </c>
      <c r="R22" s="31" t="n">
        <v>309.0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138.0</v>
      </c>
      <c r="E23" s="24" t="n">
        <f si="7" t="shared"/>
        <v>59.0</v>
      </c>
      <c r="F23" s="29" t="n">
        <f si="8" t="shared"/>
        <v>79.0</v>
      </c>
      <c r="G23" s="30" t="n">
        <f si="15" t="shared"/>
        <v>126.0</v>
      </c>
      <c r="H23" s="29" t="n">
        <v>56.0</v>
      </c>
      <c r="I23" s="31" t="n">
        <v>70.0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4.0</v>
      </c>
      <c r="N23" s="29" t="n">
        <v>1.0</v>
      </c>
      <c r="O23" s="31" t="n">
        <v>3.0</v>
      </c>
      <c r="P23" s="30" t="n">
        <f si="18" t="shared"/>
        <v>8.0</v>
      </c>
      <c r="Q23" s="29" t="n">
        <v>2.0</v>
      </c>
      <c r="R23" s="31" t="n">
        <v>6.0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36.0</v>
      </c>
      <c r="E24" s="24" t="n">
        <f si="7" t="shared"/>
        <v>17.0</v>
      </c>
      <c r="F24" s="29" t="n">
        <f si="8" t="shared"/>
        <v>19.0</v>
      </c>
      <c r="G24" s="30" t="n">
        <f si="15" t="shared"/>
        <v>36.0</v>
      </c>
      <c r="H24" s="29" t="n">
        <v>17.0</v>
      </c>
      <c r="I24" s="31" t="n">
        <v>19.0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25.0</v>
      </c>
      <c r="E25" s="24" t="n">
        <f si="7" t="shared"/>
        <v>13.0</v>
      </c>
      <c r="F25" s="29" t="n">
        <f si="8" t="shared"/>
        <v>12.0</v>
      </c>
      <c r="G25" s="30" t="n">
        <f si="15" t="shared"/>
        <v>22.0</v>
      </c>
      <c r="H25" s="29" t="n">
        <v>11.0</v>
      </c>
      <c r="I25" s="31" t="n">
        <v>11.0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2.0</v>
      </c>
      <c r="N25" s="29" t="n">
        <v>1.0</v>
      </c>
      <c r="O25" s="31" t="n">
        <v>1.0</v>
      </c>
      <c r="P25" s="30" t="n">
        <f si="18" t="shared"/>
        <v>1.0</v>
      </c>
      <c r="Q25" s="29" t="n">
        <v>1.0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63.0</v>
      </c>
      <c r="E26" s="33" t="n">
        <f si="7" t="shared"/>
        <v>28.0</v>
      </c>
      <c r="F26" s="33" t="n">
        <f si="8" t="shared"/>
        <v>35.0</v>
      </c>
      <c r="G26" s="34" t="n">
        <f>H26+I26</f>
        <v>60.0</v>
      </c>
      <c r="H26" s="33" t="n">
        <f ref="H26:AA26" si="22" t="shared">H20 - SUM(H21:H25)</f>
        <v>27.0</v>
      </c>
      <c r="I26" s="35" t="n">
        <f si="22" t="shared"/>
        <v>33.0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2.0</v>
      </c>
      <c r="N26" s="33" t="n">
        <f ref="N26" si="25" t="shared">N20 - SUM(N21:N25)</f>
        <v>1.0</v>
      </c>
      <c r="O26" s="35" t="n">
        <f ref="O26" si="26" t="shared">O20 - SUM(O21:O25)</f>
        <v>1.0</v>
      </c>
      <c r="P26" s="34" t="n">
        <f si="18" t="shared"/>
        <v>1.0</v>
      </c>
      <c r="Q26" s="33" t="n">
        <f ref="Q26" si="27" t="shared">Q20 - SUM(Q21:Q25)</f>
        <v>0.0</v>
      </c>
      <c r="R26" s="35" t="n">
        <f ref="R26" si="28" t="shared">R20 - SUM(R21:R25)</f>
        <v>1.0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12939.0</v>
      </c>
      <c r="E27" s="24" t="n">
        <f si="7" t="shared"/>
        <v>6313.0</v>
      </c>
      <c r="F27" s="29" t="n">
        <f si="8" t="shared"/>
        <v>6626.0</v>
      </c>
      <c r="G27" s="30" t="n">
        <f ref="G27:G39" si="35" t="shared">H27+I27</f>
        <v>12010.0</v>
      </c>
      <c r="H27" s="29" t="n">
        <v>5827.0</v>
      </c>
      <c r="I27" s="31" t="n">
        <v>6183.0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461.0</v>
      </c>
      <c r="N27" s="29" t="n">
        <v>258.0</v>
      </c>
      <c r="O27" s="31" t="n">
        <v>203.0</v>
      </c>
      <c r="P27" s="30" t="n">
        <f ref="P27:P47" si="38" t="shared">Q27+R27</f>
        <v>468.0</v>
      </c>
      <c r="Q27" s="29" t="n">
        <v>228.0</v>
      </c>
      <c r="R27" s="31" t="n">
        <v>240.0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57.0</v>
      </c>
      <c r="E28" s="24" t="n">
        <f si="7" t="shared"/>
        <v>29.0</v>
      </c>
      <c r="F28" s="29" t="n">
        <f si="8" t="shared"/>
        <v>28.0</v>
      </c>
      <c r="G28" s="30" t="n">
        <f si="35" t="shared"/>
        <v>49.0</v>
      </c>
      <c r="H28" s="29" t="n">
        <v>25.0</v>
      </c>
      <c r="I28" s="31" t="n">
        <v>24.0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8.0</v>
      </c>
      <c r="N28" s="29" t="n">
        <v>4.0</v>
      </c>
      <c r="O28" s="31" t="n">
        <v>4.0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721.0</v>
      </c>
      <c r="E29" s="24" t="n">
        <f si="7" t="shared"/>
        <v>348.0</v>
      </c>
      <c r="F29" s="29" t="n">
        <f si="8" t="shared"/>
        <v>373.0</v>
      </c>
      <c r="G29" s="30" t="n">
        <f si="35" t="shared"/>
        <v>714.0</v>
      </c>
      <c r="H29" s="29" t="n">
        <v>342.0</v>
      </c>
      <c r="I29" s="31" t="n">
        <v>372.0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2.0</v>
      </c>
      <c r="N29" s="29" t="n">
        <v>2.0</v>
      </c>
      <c r="O29" s="31" t="n">
        <v>0.0</v>
      </c>
      <c r="P29" s="30" t="n">
        <f si="38" t="shared"/>
        <v>5.0</v>
      </c>
      <c r="Q29" s="29" t="n">
        <v>4.0</v>
      </c>
      <c r="R29" s="31" t="n">
        <v>1.0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7812.0</v>
      </c>
      <c r="E30" s="24" t="n">
        <f si="7" t="shared"/>
        <v>3808.0</v>
      </c>
      <c r="F30" s="29" t="n">
        <f si="8" t="shared"/>
        <v>4004.0</v>
      </c>
      <c r="G30" s="30" t="n">
        <f si="35" t="shared"/>
        <v>7719.0</v>
      </c>
      <c r="H30" s="29" t="n">
        <v>3757.0</v>
      </c>
      <c r="I30" s="31" t="n">
        <v>3962.0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34.0</v>
      </c>
      <c r="N30" s="29" t="n">
        <v>18.0</v>
      </c>
      <c r="O30" s="31" t="n">
        <v>16.0</v>
      </c>
      <c r="P30" s="30" t="n">
        <f si="38" t="shared"/>
        <v>59.0</v>
      </c>
      <c r="Q30" s="29" t="n">
        <v>33.0</v>
      </c>
      <c r="R30" s="31" t="n">
        <v>26.0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413.0</v>
      </c>
      <c r="E31" s="24" t="n">
        <f si="7" t="shared"/>
        <v>214.0</v>
      </c>
      <c r="F31" s="29" t="n">
        <f si="8" t="shared"/>
        <v>199.0</v>
      </c>
      <c r="G31" s="30" t="n">
        <f si="35" t="shared"/>
        <v>365.0</v>
      </c>
      <c r="H31" s="29" t="n">
        <v>173.0</v>
      </c>
      <c r="I31" s="31" t="n">
        <v>192.0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44.0</v>
      </c>
      <c r="N31" s="29" t="n">
        <v>37.0</v>
      </c>
      <c r="O31" s="31" t="n">
        <v>7.0</v>
      </c>
      <c r="P31" s="30" t="n">
        <f si="38" t="shared"/>
        <v>4.0</v>
      </c>
      <c r="Q31" s="29" t="n">
        <v>4.0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121.0</v>
      </c>
      <c r="E32" s="24" t="n">
        <f si="7" t="shared"/>
        <v>68.0</v>
      </c>
      <c r="F32" s="29" t="n">
        <f si="8" t="shared"/>
        <v>53.0</v>
      </c>
      <c r="G32" s="30" t="n">
        <f si="35" t="shared"/>
        <v>88.0</v>
      </c>
      <c r="H32" s="29" t="n">
        <v>48.0</v>
      </c>
      <c r="I32" s="31" t="n">
        <v>40.0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13.0</v>
      </c>
      <c r="N32" s="29" t="n">
        <v>8.0</v>
      </c>
      <c r="O32" s="31" t="n">
        <v>5.0</v>
      </c>
      <c r="P32" s="30" t="n">
        <f si="38" t="shared"/>
        <v>20.0</v>
      </c>
      <c r="Q32" s="29" t="n">
        <v>12.0</v>
      </c>
      <c r="R32" s="31" t="n">
        <v>8.0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329.0</v>
      </c>
      <c r="E33" s="24" t="n">
        <f si="7" t="shared"/>
        <v>144.0</v>
      </c>
      <c r="F33" s="29" t="n">
        <f si="8" t="shared"/>
        <v>185.0</v>
      </c>
      <c r="G33" s="30" t="n">
        <f si="35" t="shared"/>
        <v>308.0</v>
      </c>
      <c r="H33" s="29" t="n">
        <v>132.0</v>
      </c>
      <c r="I33" s="31" t="n">
        <v>176.0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10.0</v>
      </c>
      <c r="N33" s="29" t="n">
        <v>5.0</v>
      </c>
      <c r="O33" s="31" t="n">
        <v>5.0</v>
      </c>
      <c r="P33" s="30" t="n">
        <f si="38" t="shared"/>
        <v>11.0</v>
      </c>
      <c r="Q33" s="29" t="n">
        <v>7.0</v>
      </c>
      <c r="R33" s="31" t="n">
        <v>4.0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340.0</v>
      </c>
      <c r="E34" s="24" t="n">
        <f si="7" t="shared"/>
        <v>174.0</v>
      </c>
      <c r="F34" s="29" t="n">
        <f si="8" t="shared"/>
        <v>166.0</v>
      </c>
      <c r="G34" s="30" t="n">
        <f si="35" t="shared"/>
        <v>323.0</v>
      </c>
      <c r="H34" s="29" t="n">
        <v>161.0</v>
      </c>
      <c r="I34" s="31" t="n">
        <v>162.0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6.0</v>
      </c>
      <c r="N34" s="29" t="n">
        <v>5.0</v>
      </c>
      <c r="O34" s="31" t="n">
        <v>1.0</v>
      </c>
      <c r="P34" s="30" t="n">
        <f si="38" t="shared"/>
        <v>11.0</v>
      </c>
      <c r="Q34" s="29" t="n">
        <v>8.0</v>
      </c>
      <c r="R34" s="31" t="n">
        <v>3.0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2326.0</v>
      </c>
      <c r="E35" s="24" t="n">
        <f si="7" t="shared"/>
        <v>1119.0</v>
      </c>
      <c r="F35" s="29" t="n">
        <f si="8" t="shared"/>
        <v>1207.0</v>
      </c>
      <c r="G35" s="30" t="n">
        <f si="35" t="shared"/>
        <v>1696.0</v>
      </c>
      <c r="H35" s="29" t="n">
        <v>821.0</v>
      </c>
      <c r="I35" s="31" t="n">
        <v>875.0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292.0</v>
      </c>
      <c r="N35" s="29" t="n">
        <v>148.0</v>
      </c>
      <c r="O35" s="31" t="n">
        <v>144.0</v>
      </c>
      <c r="P35" s="30" t="n">
        <f si="38" t="shared"/>
        <v>338.0</v>
      </c>
      <c r="Q35" s="29" t="n">
        <v>150.0</v>
      </c>
      <c r="R35" s="31" t="n">
        <v>188.0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304.0</v>
      </c>
      <c r="E36" s="24" t="n">
        <f si="7" t="shared"/>
        <v>158.0</v>
      </c>
      <c r="F36" s="29" t="n">
        <f si="8" t="shared"/>
        <v>146.0</v>
      </c>
      <c r="G36" s="30" t="n">
        <f si="35" t="shared"/>
        <v>299.0</v>
      </c>
      <c r="H36" s="29" t="n">
        <v>155.0</v>
      </c>
      <c r="I36" s="31" t="n">
        <v>144.0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4.0</v>
      </c>
      <c r="N36" s="29" t="n">
        <v>2.0</v>
      </c>
      <c r="O36" s="31" t="n">
        <v>2.0</v>
      </c>
      <c r="P36" s="30" t="n">
        <f si="38" t="shared"/>
        <v>1.0</v>
      </c>
      <c r="Q36" s="29" t="n">
        <v>1.0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12.0</v>
      </c>
      <c r="E37" s="24" t="n">
        <f si="7" t="shared"/>
        <v>7.0</v>
      </c>
      <c r="F37" s="29" t="n">
        <f si="8" t="shared"/>
        <v>5.0</v>
      </c>
      <c r="G37" s="30" t="n">
        <f si="35" t="shared"/>
        <v>11.0</v>
      </c>
      <c r="H37" s="29" t="n">
        <v>7.0</v>
      </c>
      <c r="I37" s="31" t="n">
        <v>4.0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1.0</v>
      </c>
      <c r="N37" s="29" t="n">
        <v>0.0</v>
      </c>
      <c r="O37" s="31" t="n">
        <v>1.0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35.0</v>
      </c>
      <c r="E38" s="24" t="n">
        <f si="7" t="shared"/>
        <v>20.0</v>
      </c>
      <c r="F38" s="29" t="n">
        <f si="8" t="shared"/>
        <v>15.0</v>
      </c>
      <c r="G38" s="30" t="n">
        <f si="35" t="shared"/>
        <v>31.0</v>
      </c>
      <c r="H38" s="29" t="n">
        <v>17.0</v>
      </c>
      <c r="I38" s="31" t="n">
        <v>14.0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2.0</v>
      </c>
      <c r="N38" s="29" t="n">
        <v>2.0</v>
      </c>
      <c r="O38" s="31" t="n">
        <v>0.0</v>
      </c>
      <c r="P38" s="30" t="n">
        <f si="38" t="shared"/>
        <v>2.0</v>
      </c>
      <c r="Q38" s="29" t="n">
        <v>1.0</v>
      </c>
      <c r="R38" s="31" t="n">
        <v>1.0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16.0</v>
      </c>
      <c r="E39" s="24" t="n">
        <f si="7" t="shared"/>
        <v>7.0</v>
      </c>
      <c r="F39" s="29" t="n">
        <f si="8" t="shared"/>
        <v>9.0</v>
      </c>
      <c r="G39" s="30" t="n">
        <f si="35" t="shared"/>
        <v>16.0</v>
      </c>
      <c r="H39" s="29" t="n">
        <v>7.0</v>
      </c>
      <c r="I39" s="31" t="n">
        <v>9.0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453.0</v>
      </c>
      <c r="E40" s="33" t="n">
        <f si="7" t="shared"/>
        <v>217.0</v>
      </c>
      <c r="F40" s="33" t="n">
        <f si="8" t="shared"/>
        <v>236.0</v>
      </c>
      <c r="G40" s="34" t="n">
        <f>H40+I40</f>
        <v>391.0</v>
      </c>
      <c r="H40" s="33" t="n">
        <f>H27-SUM(H28:H39)</f>
        <v>182.0</v>
      </c>
      <c r="I40" s="35" t="n">
        <f>I27-SUM(I28:I39)</f>
        <v>209.0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45.0</v>
      </c>
      <c r="N40" s="33" t="n">
        <f ref="N40:O40" si="43" t="shared">N27-SUM(N28:N39)</f>
        <v>27.0</v>
      </c>
      <c r="O40" s="35" t="n">
        <f si="43" t="shared"/>
        <v>18.0</v>
      </c>
      <c r="P40" s="34" t="n">
        <f si="38" t="shared"/>
        <v>17.0</v>
      </c>
      <c r="Q40" s="33" t="n">
        <f ref="Q40:R40" si="44" t="shared">Q27-SUM(Q28:Q39)</f>
        <v>8.0</v>
      </c>
      <c r="R40" s="35" t="n">
        <f si="44" t="shared"/>
        <v>9.0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1511.0</v>
      </c>
      <c r="E41" s="24" t="n">
        <f si="7" t="shared"/>
        <v>675.0</v>
      </c>
      <c r="F41" s="29" t="n">
        <f si="8" t="shared"/>
        <v>836.0</v>
      </c>
      <c r="G41" s="30" t="n">
        <f ref="G41:G43" si="48" t="shared">H41+I41</f>
        <v>761.0</v>
      </c>
      <c r="H41" s="29" t="n">
        <v>344.0</v>
      </c>
      <c r="I41" s="31" t="n">
        <v>417.0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143.0</v>
      </c>
      <c r="N41" s="29" t="n">
        <v>74.0</v>
      </c>
      <c r="O41" s="31" t="n">
        <v>69.0</v>
      </c>
      <c r="P41" s="30" t="n">
        <f si="38" t="shared"/>
        <v>607.0</v>
      </c>
      <c r="Q41" s="29" t="n">
        <v>257.0</v>
      </c>
      <c r="R41" s="31" t="n">
        <v>350.0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1283.0</v>
      </c>
      <c r="E42" s="24" t="n">
        <f si="7" t="shared"/>
        <v>576.0</v>
      </c>
      <c r="F42" s="29" t="n">
        <f si="8" t="shared"/>
        <v>707.0</v>
      </c>
      <c r="G42" s="30" t="n">
        <f si="48" t="shared"/>
        <v>625.0</v>
      </c>
      <c r="H42" s="29" t="n">
        <v>284.0</v>
      </c>
      <c r="I42" s="31" t="n">
        <v>341.0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129.0</v>
      </c>
      <c r="N42" s="29" t="n">
        <v>68.0</v>
      </c>
      <c r="O42" s="31" t="n">
        <v>61.0</v>
      </c>
      <c r="P42" s="30" t="n">
        <f si="38" t="shared"/>
        <v>529.0</v>
      </c>
      <c r="Q42" s="29" t="n">
        <v>224.0</v>
      </c>
      <c r="R42" s="31" t="n">
        <v>305.0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227.0</v>
      </c>
      <c r="E43" s="24" t="n">
        <f si="7" t="shared"/>
        <v>99.0</v>
      </c>
      <c r="F43" s="29" t="n">
        <f si="8" t="shared"/>
        <v>128.0</v>
      </c>
      <c r="G43" s="30" t="n">
        <f si="48" t="shared"/>
        <v>136.0</v>
      </c>
      <c r="H43" s="29" t="n">
        <v>60.0</v>
      </c>
      <c r="I43" s="31" t="n">
        <v>76.0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13.0</v>
      </c>
      <c r="N43" s="29" t="n">
        <v>6.0</v>
      </c>
      <c r="O43" s="31" t="n">
        <v>7.0</v>
      </c>
      <c r="P43" s="30" t="n">
        <f si="38" t="shared"/>
        <v>78.0</v>
      </c>
      <c r="Q43" s="29" t="n">
        <v>33.0</v>
      </c>
      <c r="R43" s="31" t="n">
        <v>45.0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1.0</v>
      </c>
      <c r="E44" s="33" t="n">
        <f si="7" t="shared"/>
        <v>0.0</v>
      </c>
      <c r="F44" s="33" t="n">
        <f si="8" t="shared"/>
        <v>1.0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1.0</v>
      </c>
      <c r="N44" s="33" t="n">
        <f ref="N44:O44" si="50" t="shared">N41-SUM(N42:N43)</f>
        <v>0.0</v>
      </c>
      <c r="O44" s="35" t="n">
        <f si="50" t="shared"/>
        <v>1.0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28.0</v>
      </c>
      <c r="E45" s="24" t="n">
        <f si="7" t="shared"/>
        <v>12.0</v>
      </c>
      <c r="F45" s="29" t="n">
        <f si="8" t="shared"/>
        <v>16.0</v>
      </c>
      <c r="G45" s="30" t="n">
        <f ref="G45:G46" si="55" t="shared">H45+I45</f>
        <v>23.0</v>
      </c>
      <c r="H45" s="29" t="n">
        <v>9.0</v>
      </c>
      <c r="I45" s="31" t="n">
        <v>14.0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5.0</v>
      </c>
      <c r="N45" s="29" t="n">
        <v>3.0</v>
      </c>
      <c r="O45" s="31" t="n">
        <v>2.0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15.0</v>
      </c>
      <c r="E46" s="24" t="n">
        <f si="7" t="shared"/>
        <v>6.0</v>
      </c>
      <c r="F46" s="29" t="n">
        <f si="8" t="shared"/>
        <v>9.0</v>
      </c>
      <c r="G46" s="30" t="n">
        <f si="55" t="shared"/>
        <v>10.0</v>
      </c>
      <c r="H46" s="29" t="n">
        <v>3.0</v>
      </c>
      <c r="I46" s="31" t="n">
        <v>7.0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5.0</v>
      </c>
      <c r="N46" s="29" t="n">
        <v>3.0</v>
      </c>
      <c r="O46" s="31" t="n">
        <v>2.0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13.0</v>
      </c>
      <c r="E47" s="33" t="n">
        <f si="7" t="shared"/>
        <v>6.0</v>
      </c>
      <c r="F47" s="33" t="n">
        <f si="8" t="shared"/>
        <v>7.0</v>
      </c>
      <c r="G47" s="34" t="n">
        <f>H47+I47</f>
        <v>13.0</v>
      </c>
      <c r="H47" s="33" t="n">
        <f>H45-H46</f>
        <v>6.0</v>
      </c>
      <c r="I47" s="35" t="n">
        <f>I45-I46</f>
        <v>7.0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21316.0</v>
      </c>
      <c r="E49" s="33" t="n">
        <f si="7" t="shared"/>
        <v>10026.0</v>
      </c>
      <c r="F49" s="33" t="n">
        <f si="8" t="shared"/>
        <v>11290.0</v>
      </c>
      <c r="G49" s="34" t="n">
        <f>H49+I49</f>
        <v>18180.0</v>
      </c>
      <c r="H49" s="33" t="n">
        <f>H48+H45+H41+H27+H20+H4</f>
        <v>8556.0</v>
      </c>
      <c r="I49" s="35" t="n">
        <f>I48+I45+I41+I27+I20+I4</f>
        <v>9624.0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1231.0</v>
      </c>
      <c r="N49" s="33" t="n">
        <f ref="N49:O49" si="69" t="shared">N48+N45+N41+N27+N20+N4</f>
        <v>620.0</v>
      </c>
      <c r="O49" s="35" t="n">
        <f si="69" t="shared"/>
        <v>611.0</v>
      </c>
      <c r="P49" s="34" t="n">
        <f si="64" t="shared"/>
        <v>1905.0</v>
      </c>
      <c r="Q49" s="33" t="n">
        <f ref="Q49:R49" si="70" t="shared">Q48+Q45+Q41+Q27+Q20+Q4</f>
        <v>850.0</v>
      </c>
      <c r="R49" s="35" t="n">
        <f si="70" t="shared"/>
        <v>1055.0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