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<sst xmlns="http://schemas.openxmlformats.org/spreadsheetml/2006/main" count="129" uniqueCount="62">
  <si>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</si>
  <si>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</si>
  <si>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</si>
  <si>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</si>
  <si>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</si>
  <si>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</si>
  <si>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</si>
  <si>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</si>
  <si>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</si>
  <si>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</si>
  <si>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</si>
  <si>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</si>
  <si>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</si>
  <si>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</si>
  <si>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</si>
  <si>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</si>
  <si>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</si>
  <si>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</si>
  <si>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</si>
  <si>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</si>
  <si>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</si>
  <si>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</si>
  <si>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</si>
  <si>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</si>
  <si>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</si>
  <si>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</si>
  <si>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</si>
  <si>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</si>
  <si>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</si>
  <si>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</si>
  <si>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</si>
  <si>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</si>
  <si>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</si>
  <si>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</si>
  <si>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</si>
  <si>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</si>
  <si>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</si>
  <si>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</si>
  <si>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</si>
  <si>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</si>
  <si>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</si>
  <si>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</si>
  <si>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</si>
  <si>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</si>
  <si>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</si>
  <si>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</si>
  <si>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</si>
  <si>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</si>
  <si>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</si>
  <si>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</si>
  <si>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</si>
  <si>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</si>
  <si>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</si>
  <si>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</si>
  <si>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</si>
  <si>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</si>
  <si>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</si>
  <si>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</si>
  <si>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</si>
  <si>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</si>
  <si>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112年10月搭乘郵輪來臺旅客人數－按入境港口及性別分
Visitor Arrivals by Cruise/Residence/Port of Entry/Gender,
October,2023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</si>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</sst>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6125.0</v>
      </c>
      <c r="E4" s="24" t="n">
        <f>H4+K4+N4+Q4+T4+W4+Z4</f>
        <v>2301.0</v>
      </c>
      <c r="F4" s="24" t="n">
        <f>I4+L4+O4+R4+U4+X4+AA4</f>
        <v>3824.0</v>
      </c>
      <c r="G4" s="25" t="n">
        <f>H4+I4</f>
        <v>5982.0</v>
      </c>
      <c r="H4" s="26" t="n">
        <v>2250.0</v>
      </c>
      <c r="I4" s="27" t="n">
        <v>3732.0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59.0</v>
      </c>
      <c r="N4" s="26" t="n">
        <v>22.0</v>
      </c>
      <c r="O4" s="27" t="n">
        <v>37.0</v>
      </c>
      <c r="P4" s="25" t="n">
        <f ref="P4:P17" si="2" t="shared">Q4+R4</f>
        <v>84.0</v>
      </c>
      <c r="Q4" s="26" t="n">
        <v>29.0</v>
      </c>
      <c r="R4" s="27" t="n">
        <v>55.0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51.0</v>
      </c>
      <c r="E5" s="24" t="n">
        <f ref="E5:E49" si="7" t="shared">H5+K5+N5+Q5+T5+W5+Z5</f>
        <v>23.0</v>
      </c>
      <c r="F5" s="29" t="n">
        <f ref="F5:F49" si="8" t="shared">I5+L5+O5+R5+U5+X5+AA5</f>
        <v>28.0</v>
      </c>
      <c r="G5" s="30" t="n">
        <f ref="G5:G17" si="9" t="shared">H5+I5</f>
        <v>32.0</v>
      </c>
      <c r="H5" s="29" t="n">
        <v>15.0</v>
      </c>
      <c r="I5" s="31" t="n">
        <v>17.0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5.0</v>
      </c>
      <c r="N5" s="29" t="n">
        <v>2.0</v>
      </c>
      <c r="O5" s="31" t="n">
        <v>3.0</v>
      </c>
      <c r="P5" s="30" t="n">
        <f si="2" t="shared"/>
        <v>14.0</v>
      </c>
      <c r="Q5" s="29" t="n">
        <v>6.0</v>
      </c>
      <c r="R5" s="31" t="n">
        <v>8.0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10.0</v>
      </c>
      <c r="E6" s="24" t="n">
        <f si="7" t="shared"/>
        <v>3.0</v>
      </c>
      <c r="F6" s="29" t="n">
        <f si="8" t="shared"/>
        <v>7.0</v>
      </c>
      <c r="G6" s="30" t="n">
        <f si="9" t="shared"/>
        <v>3.0</v>
      </c>
      <c r="H6" s="29" t="n">
        <v>1.0</v>
      </c>
      <c r="I6" s="31" t="n">
        <v>2.0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5.0</v>
      </c>
      <c r="N6" s="29" t="n">
        <v>1.0</v>
      </c>
      <c r="O6" s="31" t="n">
        <v>4.0</v>
      </c>
      <c r="P6" s="30" t="n">
        <f si="2" t="shared"/>
        <v>2.0</v>
      </c>
      <c r="Q6" s="29" t="n">
        <v>1.0</v>
      </c>
      <c r="R6" s="31" t="n">
        <v>1.0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3398.0</v>
      </c>
      <c r="E7" s="24" t="n">
        <f si="7" t="shared"/>
        <v>1361.0</v>
      </c>
      <c r="F7" s="29" t="n">
        <f si="8" t="shared"/>
        <v>2037.0</v>
      </c>
      <c r="G7" s="30" t="n">
        <f si="9" t="shared"/>
        <v>3391.0</v>
      </c>
      <c r="H7" s="29" t="n">
        <v>1358.0</v>
      </c>
      <c r="I7" s="31" t="n">
        <v>2033.0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3.0</v>
      </c>
      <c r="N7" s="29" t="n">
        <v>1.0</v>
      </c>
      <c r="O7" s="31" t="n">
        <v>2.0</v>
      </c>
      <c r="P7" s="30" t="n">
        <f si="2" t="shared"/>
        <v>4.0</v>
      </c>
      <c r="Q7" s="29" t="n">
        <v>2.0</v>
      </c>
      <c r="R7" s="31" t="n">
        <v>2.0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2467.0</v>
      </c>
      <c r="E8" s="24" t="n">
        <f si="7" t="shared"/>
        <v>849.0</v>
      </c>
      <c r="F8" s="29" t="n">
        <f si="8" t="shared"/>
        <v>1618.0</v>
      </c>
      <c r="G8" s="30" t="n">
        <f si="9" t="shared"/>
        <v>2452.0</v>
      </c>
      <c r="H8" s="29" t="n">
        <v>845.0</v>
      </c>
      <c r="I8" s="31" t="n">
        <v>1607.0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2.0</v>
      </c>
      <c r="N8" s="29" t="n">
        <v>2.0</v>
      </c>
      <c r="O8" s="31" t="n">
        <v>0.0</v>
      </c>
      <c r="P8" s="30" t="n">
        <f si="2" t="shared"/>
        <v>13.0</v>
      </c>
      <c r="Q8" s="29" t="n">
        <v>2.0</v>
      </c>
      <c r="R8" s="31" t="n">
        <v>11.0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6.0</v>
      </c>
      <c r="E9" s="24" t="n">
        <f si="7" t="shared"/>
        <v>4.0</v>
      </c>
      <c r="F9" s="29" t="n">
        <f si="8" t="shared"/>
        <v>2.0</v>
      </c>
      <c r="G9" s="30" t="n">
        <f si="9" t="shared"/>
        <v>0.0</v>
      </c>
      <c r="H9" s="29" t="n">
        <v>0.0</v>
      </c>
      <c r="I9" s="31" t="n">
        <v>0.0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2.0</v>
      </c>
      <c r="N9" s="29" t="n">
        <v>2.0</v>
      </c>
      <c r="O9" s="31" t="n">
        <v>0.0</v>
      </c>
      <c r="P9" s="30" t="n">
        <f si="2" t="shared"/>
        <v>4.0</v>
      </c>
      <c r="Q9" s="29" t="n">
        <v>2.0</v>
      </c>
      <c r="R9" s="31" t="n">
        <v>2.0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8.0</v>
      </c>
      <c r="E10" s="24" t="n">
        <f si="7" t="shared"/>
        <v>4.0</v>
      </c>
      <c r="F10" s="29" t="n">
        <f si="8" t="shared"/>
        <v>4.0</v>
      </c>
      <c r="G10" s="30" t="n">
        <f si="9" t="shared"/>
        <v>7.0</v>
      </c>
      <c r="H10" s="29" t="n">
        <v>3.0</v>
      </c>
      <c r="I10" s="31" t="n">
        <v>4.0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1.0</v>
      </c>
      <c r="Q10" s="29" t="n">
        <v>1.0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127.0</v>
      </c>
      <c r="E11" s="24" t="n">
        <f si="7" t="shared"/>
        <v>40.0</v>
      </c>
      <c r="F11" s="29" t="n">
        <f si="8" t="shared"/>
        <v>87.0</v>
      </c>
      <c r="G11" s="30" t="n">
        <f si="9" t="shared"/>
        <v>39.0</v>
      </c>
      <c r="H11" s="29" t="n">
        <v>11.0</v>
      </c>
      <c r="I11" s="31" t="n">
        <v>28.0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42.0</v>
      </c>
      <c r="N11" s="29" t="n">
        <v>14.0</v>
      </c>
      <c r="O11" s="31" t="n">
        <v>28.0</v>
      </c>
      <c r="P11" s="30" t="n">
        <f si="2" t="shared"/>
        <v>46.0</v>
      </c>
      <c r="Q11" s="29" t="n">
        <v>15.0</v>
      </c>
      <c r="R11" s="31" t="n">
        <v>31.0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21.0</v>
      </c>
      <c r="E12" s="24" t="n">
        <f si="7" t="shared"/>
        <v>11.0</v>
      </c>
      <c r="F12" s="29" t="n">
        <f si="8" t="shared"/>
        <v>10.0</v>
      </c>
      <c r="G12" s="30" t="n">
        <f si="9" t="shared"/>
        <v>5.0</v>
      </c>
      <c r="H12" s="29" t="n">
        <v>4.0</v>
      </c>
      <c r="I12" s="31" t="n">
        <v>1.0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7.0</v>
      </c>
      <c r="N12" s="29" t="n">
        <v>4.0</v>
      </c>
      <c r="O12" s="31" t="n">
        <v>3.0</v>
      </c>
      <c r="P12" s="30" t="n">
        <f si="2" t="shared"/>
        <v>9.0</v>
      </c>
      <c r="Q12" s="29" t="n">
        <v>3.0</v>
      </c>
      <c r="R12" s="31" t="n">
        <v>6.0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43.0</v>
      </c>
      <c r="E13" s="24" t="n">
        <f si="7" t="shared"/>
        <v>14.0</v>
      </c>
      <c r="F13" s="29" t="n">
        <f si="8" t="shared"/>
        <v>29.0</v>
      </c>
      <c r="G13" s="30" t="n">
        <f si="9" t="shared"/>
        <v>18.0</v>
      </c>
      <c r="H13" s="29" t="n">
        <v>7.0</v>
      </c>
      <c r="I13" s="31" t="n">
        <v>11.0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25.0</v>
      </c>
      <c r="Q13" s="29" t="n">
        <v>7.0</v>
      </c>
      <c r="R13" s="31" t="n">
        <v>18.0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28.0</v>
      </c>
      <c r="E14" s="24" t="n">
        <f si="7" t="shared"/>
        <v>9.0</v>
      </c>
      <c r="F14" s="29" t="n">
        <f si="8" t="shared"/>
        <v>19.0</v>
      </c>
      <c r="G14" s="30" t="n">
        <f si="9" t="shared"/>
        <v>0.0</v>
      </c>
      <c r="H14" s="29" t="n">
        <v>0.0</v>
      </c>
      <c r="I14" s="31" t="n">
        <v>0.0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23.0</v>
      </c>
      <c r="N14" s="29" t="n">
        <v>7.0</v>
      </c>
      <c r="O14" s="31" t="n">
        <v>16.0</v>
      </c>
      <c r="P14" s="30" t="n">
        <f si="2" t="shared"/>
        <v>5.0</v>
      </c>
      <c r="Q14" s="29" t="n">
        <v>2.0</v>
      </c>
      <c r="R14" s="31" t="n">
        <v>3.0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18.0</v>
      </c>
      <c r="E15" s="24" t="n">
        <f si="7" t="shared"/>
        <v>1.0</v>
      </c>
      <c r="F15" s="29" t="n">
        <f si="8" t="shared"/>
        <v>17.0</v>
      </c>
      <c r="G15" s="30" t="n">
        <f si="9" t="shared"/>
        <v>13.0</v>
      </c>
      <c r="H15" s="29" t="n">
        <v>0.0</v>
      </c>
      <c r="I15" s="31" t="n">
        <v>13.0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2.0</v>
      </c>
      <c r="N15" s="29" t="n">
        <v>0.0</v>
      </c>
      <c r="O15" s="31" t="n">
        <v>2.0</v>
      </c>
      <c r="P15" s="30" t="n">
        <f si="2" t="shared"/>
        <v>3.0</v>
      </c>
      <c r="Q15" s="29" t="n">
        <v>1.0</v>
      </c>
      <c r="R15" s="31" t="n">
        <v>2.0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8.0</v>
      </c>
      <c r="E16" s="24" t="n">
        <f si="7" t="shared"/>
        <v>4.0</v>
      </c>
      <c r="F16" s="29" t="n">
        <f si="8" t="shared"/>
        <v>4.0</v>
      </c>
      <c r="G16" s="30" t="n">
        <f si="9" t="shared"/>
        <v>2.0</v>
      </c>
      <c r="H16" s="29" t="n">
        <v>0.0</v>
      </c>
      <c r="I16" s="31" t="n">
        <v>2.0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2.0</v>
      </c>
      <c r="N16" s="29" t="n">
        <v>2.0</v>
      </c>
      <c r="O16" s="31" t="n">
        <v>0.0</v>
      </c>
      <c r="P16" s="30" t="n">
        <f si="2" t="shared"/>
        <v>4.0</v>
      </c>
      <c r="Q16" s="29" t="n">
        <v>2.0</v>
      </c>
      <c r="R16" s="31" t="n">
        <v>2.0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8.0</v>
      </c>
      <c r="E17" s="24" t="n">
        <f si="7" t="shared"/>
        <v>1.0</v>
      </c>
      <c r="F17" s="29" t="n">
        <f si="8" t="shared"/>
        <v>7.0</v>
      </c>
      <c r="G17" s="30" t="n">
        <f si="9" t="shared"/>
        <v>0.0</v>
      </c>
      <c r="H17" s="29" t="n">
        <v>0.0</v>
      </c>
      <c r="I17" s="31" t="n">
        <v>0.0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8.0</v>
      </c>
      <c r="N17" s="29" t="n">
        <v>1.0</v>
      </c>
      <c r="O17" s="31" t="n">
        <v>7.0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1.0</v>
      </c>
      <c r="E18" s="24" t="n">
        <f si="10" t="shared"/>
        <v>0.0</v>
      </c>
      <c r="F18" s="29" t="n">
        <f si="10" t="shared"/>
        <v>1.0</v>
      </c>
      <c r="G18" s="30" t="n">
        <f si="10" t="shared"/>
        <v>1.0</v>
      </c>
      <c r="H18" s="29" t="n">
        <f>H11-H12-H13-H14-H15-H16-H17</f>
        <v>0.0</v>
      </c>
      <c r="I18" s="31" t="n">
        <f ref="I18:K18" si="11" t="shared">I11-I12-I13-I14-I15-I16-I17</f>
        <v>1.0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58.0</v>
      </c>
      <c r="E19" s="33" t="n">
        <f ref="E19:I19" si="13" t="shared">E4-E5-E6-E7-E8-E9-E10-E11</f>
        <v>17.0</v>
      </c>
      <c r="F19" s="33" t="n">
        <f si="13" t="shared"/>
        <v>41.0</v>
      </c>
      <c r="G19" s="34" t="n">
        <f si="13" t="shared"/>
        <v>58.0</v>
      </c>
      <c r="H19" s="33" t="n">
        <f si="13" t="shared"/>
        <v>17.0</v>
      </c>
      <c r="I19" s="35" t="n">
        <f si="13" t="shared"/>
        <v>41.0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3182.0</v>
      </c>
      <c r="E20" s="24" t="n">
        <f si="7" t="shared"/>
        <v>1437.0</v>
      </c>
      <c r="F20" s="29" t="n">
        <f si="8" t="shared"/>
        <v>1745.0</v>
      </c>
      <c r="G20" s="25" t="n">
        <f ref="G20:G25" si="15" t="shared">H20+I20</f>
        <v>1870.0</v>
      </c>
      <c r="H20" s="26" t="n">
        <v>871.0</v>
      </c>
      <c r="I20" s="27" t="n">
        <v>999.0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6.0</v>
      </c>
      <c r="N20" s="26" t="n">
        <v>6.0</v>
      </c>
      <c r="O20" s="27" t="n">
        <v>0.0</v>
      </c>
      <c r="P20" s="25" t="n">
        <f ref="P20:P26" si="18" t="shared">Q20+R20</f>
        <v>1306.0</v>
      </c>
      <c r="Q20" s="26" t="n">
        <v>560.0</v>
      </c>
      <c r="R20" s="27" t="n">
        <v>746.0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477.0</v>
      </c>
      <c r="E21" s="24" t="n">
        <f si="7" t="shared"/>
        <v>214.0</v>
      </c>
      <c r="F21" s="29" t="n">
        <f si="8" t="shared"/>
        <v>263.0</v>
      </c>
      <c r="G21" s="30" t="n">
        <f si="15" t="shared"/>
        <v>305.0</v>
      </c>
      <c r="H21" s="29" t="n">
        <v>146.0</v>
      </c>
      <c r="I21" s="31" t="n">
        <v>159.0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3.0</v>
      </c>
      <c r="N21" s="29" t="n">
        <v>3.0</v>
      </c>
      <c r="O21" s="31" t="n">
        <v>0.0</v>
      </c>
      <c r="P21" s="30" t="n">
        <f si="18" t="shared"/>
        <v>169.0</v>
      </c>
      <c r="Q21" s="29" t="n">
        <v>65.0</v>
      </c>
      <c r="R21" s="31" t="n">
        <v>104.0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2549.0</v>
      </c>
      <c r="E22" s="24" t="n">
        <f si="7" t="shared"/>
        <v>1155.0</v>
      </c>
      <c r="F22" s="29" t="n">
        <f si="8" t="shared"/>
        <v>1394.0</v>
      </c>
      <c r="G22" s="30" t="n">
        <f si="15" t="shared"/>
        <v>1527.0</v>
      </c>
      <c r="H22" s="29" t="n">
        <v>708.0</v>
      </c>
      <c r="I22" s="31" t="n">
        <v>819.0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3.0</v>
      </c>
      <c r="N22" s="29" t="n">
        <v>3.0</v>
      </c>
      <c r="O22" s="31" t="n">
        <v>0.0</v>
      </c>
      <c r="P22" s="30" t="n">
        <f si="18" t="shared"/>
        <v>1019.0</v>
      </c>
      <c r="Q22" s="29" t="n">
        <v>444.0</v>
      </c>
      <c r="R22" s="31" t="n">
        <v>575.0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119.0</v>
      </c>
      <c r="E23" s="24" t="n">
        <f si="7" t="shared"/>
        <v>52.0</v>
      </c>
      <c r="F23" s="29" t="n">
        <f si="8" t="shared"/>
        <v>67.0</v>
      </c>
      <c r="G23" s="30" t="n">
        <f si="15" t="shared"/>
        <v>19.0</v>
      </c>
      <c r="H23" s="29" t="n">
        <v>8.0</v>
      </c>
      <c r="I23" s="31" t="n">
        <v>11.0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100.0</v>
      </c>
      <c r="Q23" s="29" t="n">
        <v>44.0</v>
      </c>
      <c r="R23" s="31" t="n">
        <v>56.0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19.0</v>
      </c>
      <c r="E24" s="24" t="n">
        <f si="7" t="shared"/>
        <v>8.0</v>
      </c>
      <c r="F24" s="29" t="n">
        <f si="8" t="shared"/>
        <v>11.0</v>
      </c>
      <c r="G24" s="30" t="n">
        <f si="15" t="shared"/>
        <v>13.0</v>
      </c>
      <c r="H24" s="29" t="n">
        <v>6.0</v>
      </c>
      <c r="I24" s="31" t="n">
        <v>7.0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6.0</v>
      </c>
      <c r="Q24" s="29" t="n">
        <v>2.0</v>
      </c>
      <c r="R24" s="31" t="n">
        <v>4.0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1.0</v>
      </c>
      <c r="E25" s="24" t="n">
        <f si="7" t="shared"/>
        <v>0.0</v>
      </c>
      <c r="F25" s="29" t="n">
        <f si="8" t="shared"/>
        <v>1.0</v>
      </c>
      <c r="G25" s="30" t="n">
        <f si="15" t="shared"/>
        <v>1.0</v>
      </c>
      <c r="H25" s="29" t="n">
        <v>0.0</v>
      </c>
      <c r="I25" s="31" t="n">
        <v>1.0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17.0</v>
      </c>
      <c r="E26" s="33" t="n">
        <f si="7" t="shared"/>
        <v>8.0</v>
      </c>
      <c r="F26" s="33" t="n">
        <f si="8" t="shared"/>
        <v>9.0</v>
      </c>
      <c r="G26" s="34" t="n">
        <f>H26+I26</f>
        <v>5.0</v>
      </c>
      <c r="H26" s="33" t="n">
        <f ref="H26:AA26" si="22" t="shared">H20 - SUM(H21:H25)</f>
        <v>3.0</v>
      </c>
      <c r="I26" s="35" t="n">
        <f si="22" t="shared"/>
        <v>2.0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12.0</v>
      </c>
      <c r="Q26" s="33" t="n">
        <f ref="Q26" si="27" t="shared">Q20 - SUM(Q21:Q25)</f>
        <v>5.0</v>
      </c>
      <c r="R26" s="35" t="n">
        <f ref="R26" si="28" t="shared">R20 - SUM(R21:R25)</f>
        <v>7.0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677.0</v>
      </c>
      <c r="E27" s="24" t="n">
        <f si="7" t="shared"/>
        <v>336.0</v>
      </c>
      <c r="F27" s="29" t="n">
        <f si="8" t="shared"/>
        <v>341.0</v>
      </c>
      <c r="G27" s="30" t="n">
        <f ref="G27:G39" si="35" t="shared">H27+I27</f>
        <v>443.0</v>
      </c>
      <c r="H27" s="29" t="n">
        <v>223.0</v>
      </c>
      <c r="I27" s="31" t="n">
        <v>220.0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13.0</v>
      </c>
      <c r="N27" s="29" t="n">
        <v>8.0</v>
      </c>
      <c r="O27" s="31" t="n">
        <v>5.0</v>
      </c>
      <c r="P27" s="30" t="n">
        <f ref="P27:P47" si="38" t="shared">Q27+R27</f>
        <v>221.0</v>
      </c>
      <c r="Q27" s="29" t="n">
        <v>105.0</v>
      </c>
      <c r="R27" s="31" t="n">
        <v>116.0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6.0</v>
      </c>
      <c r="E28" s="24" t="n">
        <f si="7" t="shared"/>
        <v>3.0</v>
      </c>
      <c r="F28" s="29" t="n">
        <f si="8" t="shared"/>
        <v>3.0</v>
      </c>
      <c r="G28" s="30" t="n">
        <f si="35" t="shared"/>
        <v>6.0</v>
      </c>
      <c r="H28" s="29" t="n">
        <v>3.0</v>
      </c>
      <c r="I28" s="31" t="n">
        <v>3.0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8.0</v>
      </c>
      <c r="E29" s="24" t="n">
        <f si="7" t="shared"/>
        <v>4.0</v>
      </c>
      <c r="F29" s="29" t="n">
        <f si="8" t="shared"/>
        <v>4.0</v>
      </c>
      <c r="G29" s="30" t="n">
        <f si="35" t="shared"/>
        <v>6.0</v>
      </c>
      <c r="H29" s="29" t="n">
        <v>3.0</v>
      </c>
      <c r="I29" s="31" t="n">
        <v>3.0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2.0</v>
      </c>
      <c r="Q29" s="29" t="n">
        <v>1.0</v>
      </c>
      <c r="R29" s="31" t="n">
        <v>1.0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105.0</v>
      </c>
      <c r="E30" s="24" t="n">
        <f si="7" t="shared"/>
        <v>54.0</v>
      </c>
      <c r="F30" s="29" t="n">
        <f si="8" t="shared"/>
        <v>51.0</v>
      </c>
      <c r="G30" s="30" t="n">
        <f si="35" t="shared"/>
        <v>53.0</v>
      </c>
      <c r="H30" s="29" t="n">
        <v>29.0</v>
      </c>
      <c r="I30" s="31" t="n">
        <v>24.0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1.0</v>
      </c>
      <c r="N30" s="29" t="n">
        <v>1.0</v>
      </c>
      <c r="O30" s="31" t="n">
        <v>0.0</v>
      </c>
      <c r="P30" s="30" t="n">
        <f si="38" t="shared"/>
        <v>51.0</v>
      </c>
      <c r="Q30" s="29" t="n">
        <v>24.0</v>
      </c>
      <c r="R30" s="31" t="n">
        <v>27.0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24.0</v>
      </c>
      <c r="E31" s="24" t="n">
        <f si="7" t="shared"/>
        <v>19.0</v>
      </c>
      <c r="F31" s="29" t="n">
        <f si="8" t="shared"/>
        <v>5.0</v>
      </c>
      <c r="G31" s="30" t="n">
        <f si="35" t="shared"/>
        <v>16.0</v>
      </c>
      <c r="H31" s="29" t="n">
        <v>12.0</v>
      </c>
      <c r="I31" s="31" t="n">
        <v>4.0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5.0</v>
      </c>
      <c r="N31" s="29" t="n">
        <v>5.0</v>
      </c>
      <c r="O31" s="31" t="n">
        <v>0.0</v>
      </c>
      <c r="P31" s="30" t="n">
        <f si="38" t="shared"/>
        <v>3.0</v>
      </c>
      <c r="Q31" s="29" t="n">
        <v>2.0</v>
      </c>
      <c r="R31" s="31" t="n">
        <v>1.0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33.0</v>
      </c>
      <c r="E32" s="24" t="n">
        <f si="7" t="shared"/>
        <v>15.0</v>
      </c>
      <c r="F32" s="29" t="n">
        <f si="8" t="shared"/>
        <v>18.0</v>
      </c>
      <c r="G32" s="30" t="n">
        <f si="35" t="shared"/>
        <v>25.0</v>
      </c>
      <c r="H32" s="29" t="n">
        <v>11.0</v>
      </c>
      <c r="I32" s="31" t="n">
        <v>14.0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8.0</v>
      </c>
      <c r="Q32" s="29" t="n">
        <v>4.0</v>
      </c>
      <c r="R32" s="31" t="n">
        <v>4.0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15.0</v>
      </c>
      <c r="E33" s="24" t="n">
        <f si="7" t="shared"/>
        <v>7.0</v>
      </c>
      <c r="F33" s="29" t="n">
        <f si="8" t="shared"/>
        <v>8.0</v>
      </c>
      <c r="G33" s="30" t="n">
        <f si="35" t="shared"/>
        <v>14.0</v>
      </c>
      <c r="H33" s="29" t="n">
        <v>7.0</v>
      </c>
      <c r="I33" s="31" t="n">
        <v>7.0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1.0</v>
      </c>
      <c r="Q33" s="29" t="n">
        <v>0.0</v>
      </c>
      <c r="R33" s="31" t="n">
        <v>1.0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35.0</v>
      </c>
      <c r="E34" s="24" t="n">
        <f si="7" t="shared"/>
        <v>15.0</v>
      </c>
      <c r="F34" s="29" t="n">
        <f si="8" t="shared"/>
        <v>20.0</v>
      </c>
      <c r="G34" s="30" t="n">
        <f si="35" t="shared"/>
        <v>35.0</v>
      </c>
      <c r="H34" s="29" t="n">
        <v>15.0</v>
      </c>
      <c r="I34" s="31" t="n">
        <v>20.0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342.0</v>
      </c>
      <c r="E35" s="24" t="n">
        <f si="7" t="shared"/>
        <v>165.0</v>
      </c>
      <c r="F35" s="29" t="n">
        <f si="8" t="shared"/>
        <v>177.0</v>
      </c>
      <c r="G35" s="30" t="n">
        <f si="35" t="shared"/>
        <v>202.0</v>
      </c>
      <c r="H35" s="29" t="n">
        <v>98.0</v>
      </c>
      <c r="I35" s="31" t="n">
        <v>104.0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1.0</v>
      </c>
      <c r="N35" s="29" t="n">
        <v>1.0</v>
      </c>
      <c r="O35" s="31" t="n">
        <v>0.0</v>
      </c>
      <c r="P35" s="30" t="n">
        <f si="38" t="shared"/>
        <v>139.0</v>
      </c>
      <c r="Q35" s="29" t="n">
        <v>66.0</v>
      </c>
      <c r="R35" s="31" t="n">
        <v>73.0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18.0</v>
      </c>
      <c r="E36" s="24" t="n">
        <f si="7" t="shared"/>
        <v>10.0</v>
      </c>
      <c r="F36" s="29" t="n">
        <f si="8" t="shared"/>
        <v>8.0</v>
      </c>
      <c r="G36" s="30" t="n">
        <f si="35" t="shared"/>
        <v>13.0</v>
      </c>
      <c r="H36" s="29" t="n">
        <v>7.0</v>
      </c>
      <c r="I36" s="31" t="n">
        <v>6.0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1.0</v>
      </c>
      <c r="N36" s="29" t="n">
        <v>1.0</v>
      </c>
      <c r="O36" s="31" t="n">
        <v>0.0</v>
      </c>
      <c r="P36" s="30" t="n">
        <f si="38" t="shared"/>
        <v>4.0</v>
      </c>
      <c r="Q36" s="29" t="n">
        <v>2.0</v>
      </c>
      <c r="R36" s="31" t="n">
        <v>2.0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5.0</v>
      </c>
      <c r="E38" s="24" t="n">
        <f si="7" t="shared"/>
        <v>1.0</v>
      </c>
      <c r="F38" s="29" t="n">
        <f si="8" t="shared"/>
        <v>4.0</v>
      </c>
      <c r="G38" s="30" t="n">
        <f si="35" t="shared"/>
        <v>5.0</v>
      </c>
      <c r="H38" s="29" t="n">
        <v>1.0</v>
      </c>
      <c r="I38" s="31" t="n">
        <v>4.0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4.0</v>
      </c>
      <c r="E39" s="24" t="n">
        <f si="7" t="shared"/>
        <v>0.0</v>
      </c>
      <c r="F39" s="29" t="n">
        <f si="8" t="shared"/>
        <v>4.0</v>
      </c>
      <c r="G39" s="30" t="n">
        <f si="35" t="shared"/>
        <v>4.0</v>
      </c>
      <c r="H39" s="29" t="n">
        <v>0.0</v>
      </c>
      <c r="I39" s="31" t="n">
        <v>4.0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82.0</v>
      </c>
      <c r="E40" s="33" t="n">
        <f si="7" t="shared"/>
        <v>43.0</v>
      </c>
      <c r="F40" s="33" t="n">
        <f si="8" t="shared"/>
        <v>39.0</v>
      </c>
      <c r="G40" s="34" t="n">
        <f>H40+I40</f>
        <v>64.0</v>
      </c>
      <c r="H40" s="33" t="n">
        <f>H27-SUM(H28:H39)</f>
        <v>37.0</v>
      </c>
      <c r="I40" s="35" t="n">
        <f>I27-SUM(I28:I39)</f>
        <v>27.0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5.0</v>
      </c>
      <c r="N40" s="33" t="n">
        <f ref="N40:O40" si="43" t="shared">N27-SUM(N28:N39)</f>
        <v>0.0</v>
      </c>
      <c r="O40" s="35" t="n">
        <f si="43" t="shared"/>
        <v>5.0</v>
      </c>
      <c r="P40" s="34" t="n">
        <f si="38" t="shared"/>
        <v>13.0</v>
      </c>
      <c r="Q40" s="33" t="n">
        <f ref="Q40:R40" si="44" t="shared">Q27-SUM(Q28:Q39)</f>
        <v>6.0</v>
      </c>
      <c r="R40" s="35" t="n">
        <f si="44" t="shared"/>
        <v>7.0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637.0</v>
      </c>
      <c r="E41" s="24" t="n">
        <f si="7" t="shared"/>
        <v>305.0</v>
      </c>
      <c r="F41" s="29" t="n">
        <f si="8" t="shared"/>
        <v>332.0</v>
      </c>
      <c r="G41" s="30" t="n">
        <f ref="G41:G43" si="48" t="shared">H41+I41</f>
        <v>566.0</v>
      </c>
      <c r="H41" s="29" t="n">
        <v>272.0</v>
      </c>
      <c r="I41" s="31" t="n">
        <v>294.0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71.0</v>
      </c>
      <c r="Q41" s="29" t="n">
        <v>33.0</v>
      </c>
      <c r="R41" s="31" t="n">
        <v>38.0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581.0</v>
      </c>
      <c r="E42" s="24" t="n">
        <f si="7" t="shared"/>
        <v>278.0</v>
      </c>
      <c r="F42" s="29" t="n">
        <f si="8" t="shared"/>
        <v>303.0</v>
      </c>
      <c r="G42" s="30" t="n">
        <f si="48" t="shared"/>
        <v>520.0</v>
      </c>
      <c r="H42" s="29" t="n">
        <v>249.0</v>
      </c>
      <c r="I42" s="31" t="n">
        <v>271.0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61.0</v>
      </c>
      <c r="Q42" s="29" t="n">
        <v>29.0</v>
      </c>
      <c r="R42" s="31" t="n">
        <v>32.0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54.0</v>
      </c>
      <c r="E43" s="24" t="n">
        <f si="7" t="shared"/>
        <v>26.0</v>
      </c>
      <c r="F43" s="29" t="n">
        <f si="8" t="shared"/>
        <v>28.0</v>
      </c>
      <c r="G43" s="30" t="n">
        <f si="48" t="shared"/>
        <v>46.0</v>
      </c>
      <c r="H43" s="29" t="n">
        <v>23.0</v>
      </c>
      <c r="I43" s="31" t="n">
        <v>23.0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8.0</v>
      </c>
      <c r="Q43" s="29" t="n">
        <v>3.0</v>
      </c>
      <c r="R43" s="31" t="n">
        <v>5.0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2.0</v>
      </c>
      <c r="E44" s="33" t="n">
        <f si="7" t="shared"/>
        <v>1.0</v>
      </c>
      <c r="F44" s="33" t="n">
        <f si="8" t="shared"/>
        <v>1.0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2.0</v>
      </c>
      <c r="Q44" s="33" t="n">
        <f ref="Q44:R44" si="51" t="shared">Q41-SUM(Q42:Q43)</f>
        <v>1.0</v>
      </c>
      <c r="R44" s="35" t="n">
        <f si="51" t="shared"/>
        <v>1.0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8.0</v>
      </c>
      <c r="E45" s="24" t="n">
        <f si="7" t="shared"/>
        <v>4.0</v>
      </c>
      <c r="F45" s="29" t="n">
        <f si="8" t="shared"/>
        <v>4.0</v>
      </c>
      <c r="G45" s="30" t="n">
        <f ref="G45:G46" si="55" t="shared">H45+I45</f>
        <v>4.0</v>
      </c>
      <c r="H45" s="29" t="n">
        <v>2.0</v>
      </c>
      <c r="I45" s="31" t="n">
        <v>2.0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1.0</v>
      </c>
      <c r="N45" s="29" t="n">
        <v>0.0</v>
      </c>
      <c r="O45" s="31" t="n">
        <v>1.0</v>
      </c>
      <c r="P45" s="30" t="n">
        <f si="38" t="shared"/>
        <v>3.0</v>
      </c>
      <c r="Q45" s="29" t="n">
        <v>2.0</v>
      </c>
      <c r="R45" s="31" t="n">
        <v>1.0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7.0</v>
      </c>
      <c r="E46" s="24" t="n">
        <f si="7" t="shared"/>
        <v>4.0</v>
      </c>
      <c r="F46" s="29" t="n">
        <f si="8" t="shared"/>
        <v>3.0</v>
      </c>
      <c r="G46" s="30" t="n">
        <f si="55" t="shared"/>
        <v>4.0</v>
      </c>
      <c r="H46" s="29" t="n">
        <v>2.0</v>
      </c>
      <c r="I46" s="31" t="n">
        <v>2.0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3.0</v>
      </c>
      <c r="Q46" s="29" t="n">
        <v>2.0</v>
      </c>
      <c r="R46" s="31" t="n">
        <v>1.0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1.0</v>
      </c>
      <c r="E47" s="33" t="n">
        <f si="7" t="shared"/>
        <v>0.0</v>
      </c>
      <c r="F47" s="33" t="n">
        <f si="8" t="shared"/>
        <v>1.0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1.0</v>
      </c>
      <c r="N47" s="33" t="n">
        <f ref="N47:O47" si="57" t="shared">N45-N46</f>
        <v>0.0</v>
      </c>
      <c r="O47" s="35" t="n">
        <f si="57" t="shared"/>
        <v>1.0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10629.0</v>
      </c>
      <c r="E49" s="33" t="n">
        <f si="7" t="shared"/>
        <v>4383.0</v>
      </c>
      <c r="F49" s="33" t="n">
        <f si="8" t="shared"/>
        <v>6246.0</v>
      </c>
      <c r="G49" s="34" t="n">
        <f>H49+I49</f>
        <v>8865.0</v>
      </c>
      <c r="H49" s="33" t="n">
        <f>H48+H45+H41+H27+H20+H4</f>
        <v>3618.0</v>
      </c>
      <c r="I49" s="35" t="n">
        <f>I48+I45+I41+I27+I20+I4</f>
        <v>5247.0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79.0</v>
      </c>
      <c r="N49" s="33" t="n">
        <f ref="N49:O49" si="69" t="shared">N48+N45+N41+N27+N20+N4</f>
        <v>36.0</v>
      </c>
      <c r="O49" s="35" t="n">
        <f si="69" t="shared"/>
        <v>43.0</v>
      </c>
      <c r="P49" s="34" t="n">
        <f si="64" t="shared"/>
        <v>1685.0</v>
      </c>
      <c r="Q49" s="33" t="n">
        <f ref="Q49:R49" si="70" t="shared">Q48+Q45+Q41+Q27+Q20+Q4</f>
        <v>729.0</v>
      </c>
      <c r="R49" s="35" t="n">
        <f si="70" t="shared"/>
        <v>956.0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