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3月來臺旅客人次及成長率－按國籍分
Table 1-3 Visitor Arrivals by Nationality,
 March, 2024</t>
  </si>
  <si>
    <t>113年3月
Mar.., 2024</t>
  </si>
  <si>
    <t>112年3月
Mar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51323.0</v>
      </c>
      <c r="E3" s="4" t="n">
        <v>62856.0</v>
      </c>
      <c r="F3" s="5" t="n">
        <f>IF(E3=0,"-",(D3-E3)/E3*100)</f>
        <v>140.745513554791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3970.0</v>
      </c>
      <c r="E4" s="4" t="n">
        <v>52297.0</v>
      </c>
      <c r="F4" s="5" t="n">
        <f ref="F4:F46" si="0" t="shared">IF(E4=0,"-",(D4-E4)/E4*100)</f>
        <v>79.6852591926879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165.0</v>
      </c>
      <c r="E5" s="4" t="n">
        <v>3029.0</v>
      </c>
      <c r="F5" s="5" t="n">
        <f si="0" t="shared"/>
        <v>37.5041267745130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82.0</v>
      </c>
      <c r="E6" s="4" t="n">
        <v>1371.0</v>
      </c>
      <c r="F6" s="5" t="n">
        <f si="0" t="shared"/>
        <v>0.80233406272793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54087.0</v>
      </c>
      <c r="E7" s="4" t="n">
        <v>41061.0</v>
      </c>
      <c r="F7" s="5" t="n">
        <f si="0" t="shared"/>
        <v>31.72353327975451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7460.0</v>
      </c>
      <c r="E8" s="4" t="n">
        <v>39172.0</v>
      </c>
      <c r="F8" s="5" t="n">
        <f si="0" t="shared"/>
        <v>21.15796997855611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710.0</v>
      </c>
      <c r="E9" s="4" t="n">
        <v>15342.0</v>
      </c>
      <c r="F9" s="5" t="n">
        <f si="0" t="shared"/>
        <v>8.9166992569417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5079.0</v>
      </c>
      <c r="E10" s="4" t="n">
        <v>23683.0</v>
      </c>
      <c r="F10" s="5" t="n">
        <f si="0" t="shared"/>
        <v>90.3432842123041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7190.0</v>
      </c>
      <c r="E11" s="4" t="n">
        <v>37924.0</v>
      </c>
      <c r="F11" s="5" t="n">
        <f si="0" t="shared"/>
        <v>24.4330766796751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053.0</v>
      </c>
      <c r="E12" s="4" t="n">
        <v>36437.0</v>
      </c>
      <c r="F12" s="5" t="n">
        <f si="0" t="shared"/>
        <v>1.690589236215934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136.0</v>
      </c>
      <c r="E13" s="4" t="n">
        <f>E14-E7-E8-E9-E10-E11-E12</f>
        <v>1308.0</v>
      </c>
      <c r="F13" s="5" t="n">
        <f si="0" t="shared"/>
        <v>63.3027522935779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49715.0</v>
      </c>
      <c r="E14" s="4" t="n">
        <v>194927.0</v>
      </c>
      <c r="F14" s="5" t="n">
        <f si="0" t="shared"/>
        <v>28.10693233877297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50.0</v>
      </c>
      <c r="E15" s="4" t="n">
        <f>E16-E3-E4-E5-E6-E14</f>
        <v>621.0</v>
      </c>
      <c r="F15" s="5" t="n">
        <f si="0" t="shared"/>
        <v>20.7729468599033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501305.0</v>
      </c>
      <c r="E16" s="4" t="n">
        <v>315101.0</v>
      </c>
      <c r="F16" s="5" t="n">
        <f si="0" t="shared"/>
        <v>59.0934335340097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6650.0</v>
      </c>
      <c r="E17" s="4" t="n">
        <v>10255.0</v>
      </c>
      <c r="F17" s="5" t="n">
        <f si="0" t="shared"/>
        <v>62.3598244758654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6013.0</v>
      </c>
      <c r="E18" s="4" t="n">
        <v>40914.0</v>
      </c>
      <c r="F18" s="5" t="n">
        <f si="0" t="shared"/>
        <v>61.3457496211565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74.0</v>
      </c>
      <c r="E19" s="4" t="n">
        <v>247.0</v>
      </c>
      <c r="F19" s="5" t="n">
        <f si="0" t="shared"/>
        <v>91.9028340080971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94.0</v>
      </c>
      <c r="E20" s="4" t="n">
        <v>342.0</v>
      </c>
      <c r="F20" s="5" t="n">
        <f si="0" t="shared"/>
        <v>15.20467836257309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14.0</v>
      </c>
      <c r="E21" s="4" t="n">
        <v>78.0</v>
      </c>
      <c r="F21" s="5" t="n">
        <f si="0" t="shared"/>
        <v>46.1538461538461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12.0</v>
      </c>
      <c r="E22" s="4" t="n">
        <f>E23-E17-E18-E19-E20-E21</f>
        <v>906.0</v>
      </c>
      <c r="F22" s="5" t="n">
        <f>IF(E22=0,"-",(D22-E22)/E22*100)</f>
        <v>22.73730684326710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4757.0</v>
      </c>
      <c r="E23" s="4" t="n">
        <v>52742.0</v>
      </c>
      <c r="F23" s="5" t="n">
        <f si="0" t="shared"/>
        <v>60.701148989420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81.0</v>
      </c>
      <c r="E24" s="4" t="n">
        <v>624.0</v>
      </c>
      <c r="F24" s="5" t="n">
        <f si="0" t="shared"/>
        <v>41.1858974358974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627.0</v>
      </c>
      <c r="E25" s="4" t="n">
        <v>4232.0</v>
      </c>
      <c r="F25" s="5" t="n">
        <f si="0" t="shared"/>
        <v>32.9631379962192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6080.0</v>
      </c>
      <c r="E26" s="4" t="n">
        <v>6047.0</v>
      </c>
      <c r="F26" s="5" t="n">
        <f si="0" t="shared"/>
        <v>165.9169836282454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546.0</v>
      </c>
      <c r="E27" s="4" t="n">
        <v>1887.0</v>
      </c>
      <c r="F27" s="5" t="n">
        <f si="0" t="shared"/>
        <v>34.9231584525702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85.0</v>
      </c>
      <c r="E28" s="4" t="n">
        <v>2127.0</v>
      </c>
      <c r="F28" s="5" t="n">
        <f si="0" t="shared"/>
        <v>12.12976022566995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464.0</v>
      </c>
      <c r="E29" s="4" t="n">
        <v>884.0</v>
      </c>
      <c r="F29" s="5" t="n">
        <f si="0" t="shared"/>
        <v>65.6108597285067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670.0</v>
      </c>
      <c r="E30" s="4" t="n">
        <v>1076.0</v>
      </c>
      <c r="F30" s="5" t="n">
        <f si="0" t="shared"/>
        <v>55.2044609665427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1839.0</v>
      </c>
      <c r="E31" s="4" t="n">
        <v>7236.0</v>
      </c>
      <c r="F31" s="5" t="n">
        <f si="0" t="shared"/>
        <v>63.61249309010502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359.0</v>
      </c>
      <c r="E32" s="4" t="n">
        <v>792.0</v>
      </c>
      <c r="F32" s="5" t="n">
        <f si="0" t="shared"/>
        <v>71.5909090909091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38.0</v>
      </c>
      <c r="E33" s="4" t="n">
        <v>145.0</v>
      </c>
      <c r="F33" s="5" t="n">
        <f si="0" t="shared"/>
        <v>64.1379310344827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55.0</v>
      </c>
      <c r="E34" s="4" t="n">
        <v>627.0</v>
      </c>
      <c r="F34" s="5" t="n">
        <f si="0" t="shared"/>
        <v>20.41467304625199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521.0</v>
      </c>
      <c r="E35" s="4" t="n">
        <f>E36-E24-E25-E26-E27-E28-E29-E30-E31-E32-E33-E34</f>
        <v>5941.0</v>
      </c>
      <c r="F35" s="5" t="n">
        <f si="0" t="shared"/>
        <v>43.4270324861134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3365.0</v>
      </c>
      <c r="E36" s="4" t="n">
        <v>31618.0</v>
      </c>
      <c r="F36" s="5" t="n">
        <f si="0" t="shared"/>
        <v>68.7804415206527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799.0</v>
      </c>
      <c r="E37" s="4" t="n">
        <v>6520.0</v>
      </c>
      <c r="F37" s="5" t="n">
        <f si="0" t="shared"/>
        <v>80.9662576687116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970.0</v>
      </c>
      <c r="E38" s="4" t="n">
        <v>1206.0</v>
      </c>
      <c r="F38" s="5" t="n">
        <f si="0" t="shared"/>
        <v>63.34991708126036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53.0</v>
      </c>
      <c r="E39" s="4" t="n">
        <f>E40-E37-E38</f>
        <v>109.0</v>
      </c>
      <c r="F39" s="5" t="n">
        <f si="0" t="shared"/>
        <v>40.3669724770642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3922.0</v>
      </c>
      <c r="E40" s="4" t="n">
        <v>7835.0</v>
      </c>
      <c r="F40" s="5" t="n">
        <f si="0" t="shared"/>
        <v>77.6898532227185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71.0</v>
      </c>
      <c r="E41" s="4" t="n">
        <v>280.0</v>
      </c>
      <c r="F41" s="5" t="n">
        <f si="0" t="shared"/>
        <v>32.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61.0</v>
      </c>
      <c r="E42" s="4" t="n">
        <f>E43-E41</f>
        <v>347.0</v>
      </c>
      <c r="F42" s="5" t="n">
        <f si="0" t="shared"/>
        <v>32.8530259365994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32.0</v>
      </c>
      <c r="E43" s="4" t="n">
        <v>627.0</v>
      </c>
      <c r="F43" s="5" t="n">
        <f si="0" t="shared"/>
        <v>32.69537480063796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6.0</v>
      </c>
      <c r="E44" s="4" t="n">
        <v>66.0</v>
      </c>
      <c r="F44" s="5" t="n">
        <f si="0" t="shared"/>
        <v>-15.15151515151515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7371.0</v>
      </c>
      <c r="E45" s="4" t="n">
        <v>78182.0</v>
      </c>
      <c r="F45" s="5" t="n">
        <f si="0" t="shared"/>
        <v>101.28802026041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11608.0</v>
      </c>
      <c r="E46" s="8" t="n">
        <f>E44+E43+E40+E36+E23+E16+E45</f>
        <v>486171.0</v>
      </c>
      <c r="F46" s="5" t="n">
        <f si="0" t="shared"/>
        <v>66.9387931406850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