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<sst xmlns="http://schemas.openxmlformats.org/spreadsheetml/2006/main" count="118" uniqueCount="73">
  <si>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</si>
  <si>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</si>
  <si>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</si>
  <si>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</si>
  <si>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</si>
  <si>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</si>
  <si>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</si>
  <si>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</si>
  <si>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</si>
  <si>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</si>
  <si>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</si>
  <si>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</si>
  <si>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</si>
  <si>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</si>
  <si>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</si>
  <si>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</si>
  <si>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</si>
  <si>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</si>
  <si>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</si>
  <si>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</si>
  <si>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</si>
  <si>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</si>
  <si>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</si>
  <si>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</si>
  <si>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</si>
  <si>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</si>
  <si>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</si>
  <si>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</si>
  <si>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</si>
  <si>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</si>
  <si>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</si>
  <si>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</si>
  <si>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</si>
  <si>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</si>
  <si>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</si>
  <si>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</si>
  <si>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</si>
  <si>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</si>
  <si>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</si>
  <si>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</si>
  <si>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</si>
  <si>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</si>
  <si>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</si>
  <si>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</si>
  <si>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</si>
  <si>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</si>
  <si>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</si>
  <si>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</si>
  <si>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</si>
  <si>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</si>
  <si>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</si>
  <si>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</si>
  <si>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</si>
  <si>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</si>
  <si>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</si>
  <si>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</si>
  <si>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</si>
  <si>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</si>
  <si>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</si>
  <si>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</si>
  <si>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</si>
  <si>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</si>
  <si>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</si>
  <si>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</si>
  <si>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</si>
  <si>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</si>
  <si>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</si>
  <si>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</si>
  <si>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</si>
  <si>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</si>
  <si>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</si>
  <si>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113年1至3月來臺旅客人次～按停留夜數分
Table 1-8  Visitor Arrivals  by Length of Stay,
January-March,2024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</si>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</sst>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10267.0</v>
      </c>
      <c r="E3" s="4" t="n">
        <v>38764.0</v>
      </c>
      <c r="F3" s="4" t="n">
        <v>75648.0</v>
      </c>
      <c r="G3" s="4" t="n">
        <v>76790.0</v>
      </c>
      <c r="H3" s="4" t="n">
        <v>66250.0</v>
      </c>
      <c r="I3" s="4" t="n">
        <v>19531.0</v>
      </c>
      <c r="J3" s="4" t="n">
        <v>4037.0</v>
      </c>
      <c r="K3" s="4" t="n">
        <v>695.0</v>
      </c>
      <c r="L3" s="4" t="n">
        <v>448.0</v>
      </c>
      <c r="M3" s="4" t="n">
        <v>15729.0</v>
      </c>
      <c r="N3" s="11" t="n">
        <f>SUM(D3:M3)</f>
        <v>308159.0</v>
      </c>
      <c r="O3" s="4" t="n">
        <v>2548855.0</v>
      </c>
      <c r="P3" s="4" t="n">
        <v>1343154.0</v>
      </c>
      <c r="Q3" s="11" t="n">
        <f>SUM(D3:L3)</f>
        <v>292430.0</v>
      </c>
      <c r="R3" s="6" t="n">
        <f ref="R3:R48" si="0" t="shared">IF(P3&lt;&gt;0,P3/SUM(D3:L3),0)</f>
        <v>4.593078685497384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2320.0</v>
      </c>
      <c r="E4" s="5" t="n">
        <v>3892.0</v>
      </c>
      <c r="F4" s="5" t="n">
        <v>6619.0</v>
      </c>
      <c r="G4" s="5" t="n">
        <v>7980.0</v>
      </c>
      <c r="H4" s="5" t="n">
        <v>17300.0</v>
      </c>
      <c r="I4" s="5" t="n">
        <v>17684.0</v>
      </c>
      <c r="J4" s="5" t="n">
        <v>6975.0</v>
      </c>
      <c r="K4" s="5" t="n">
        <v>3513.0</v>
      </c>
      <c r="L4" s="5" t="n">
        <v>3058.0</v>
      </c>
      <c r="M4" s="5" t="n">
        <v>33122.0</v>
      </c>
      <c r="N4" s="11" t="n">
        <f ref="N4:N14" si="1" t="shared">SUM(D4:M4)</f>
        <v>102463.0</v>
      </c>
      <c r="O4" s="5" t="n">
        <v>4065326.0</v>
      </c>
      <c r="P4" s="5" t="n">
        <v>909974.0</v>
      </c>
      <c r="Q4" s="11" t="n">
        <f ref="Q4:Q48" si="2" t="shared">SUM(D4:L4)</f>
        <v>69341.0</v>
      </c>
      <c r="R4" s="6" t="n">
        <f si="0" t="shared"/>
        <v>13.123173879811366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16813.0</v>
      </c>
      <c r="E5" s="5" t="n">
        <v>95660.0</v>
      </c>
      <c r="F5" s="5" t="n">
        <v>120492.0</v>
      </c>
      <c r="G5" s="5" t="n">
        <v>43558.0</v>
      </c>
      <c r="H5" s="5" t="n">
        <v>28952.0</v>
      </c>
      <c r="I5" s="5" t="n">
        <v>13076.0</v>
      </c>
      <c r="J5" s="5" t="n">
        <v>5756.0</v>
      </c>
      <c r="K5" s="5" t="n">
        <v>4658.0</v>
      </c>
      <c r="L5" s="5" t="n">
        <v>2623.0</v>
      </c>
      <c r="M5" s="5" t="n">
        <v>32137.0</v>
      </c>
      <c r="N5" s="11" t="n">
        <f si="1" t="shared"/>
        <v>363725.0</v>
      </c>
      <c r="O5" s="5" t="n">
        <v>2939213.0</v>
      </c>
      <c r="P5" s="5" t="n">
        <v>1567606.0</v>
      </c>
      <c r="Q5" s="11" t="n">
        <f si="2" t="shared"/>
        <v>331588.0</v>
      </c>
      <c r="R5" s="6" t="n">
        <f si="0" t="shared"/>
        <v>4.727571564712837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5558.0</v>
      </c>
      <c r="E6" s="5" t="n">
        <v>37157.0</v>
      </c>
      <c r="F6" s="5" t="n">
        <v>187369.0</v>
      </c>
      <c r="G6" s="5" t="n">
        <v>52833.0</v>
      </c>
      <c r="H6" s="5" t="n">
        <v>23038.0</v>
      </c>
      <c r="I6" s="5" t="n">
        <v>6369.0</v>
      </c>
      <c r="J6" s="5" t="n">
        <v>2564.0</v>
      </c>
      <c r="K6" s="5" t="n">
        <v>1899.0</v>
      </c>
      <c r="L6" s="5" t="n">
        <v>959.0</v>
      </c>
      <c r="M6" s="5" t="n">
        <v>5722.0</v>
      </c>
      <c r="N6" s="11" t="n">
        <f si="1" t="shared"/>
        <v>323468.0</v>
      </c>
      <c r="O6" s="5" t="n">
        <v>1689417.0</v>
      </c>
      <c r="P6" s="5" t="n">
        <v>1256176.0</v>
      </c>
      <c r="Q6" s="11" t="n">
        <f si="2" t="shared"/>
        <v>317746.0</v>
      </c>
      <c r="R6" s="6" t="n">
        <f si="0" t="shared"/>
        <v>3.953396738275226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410.0</v>
      </c>
      <c r="E7" s="5" t="n">
        <v>438.0</v>
      </c>
      <c r="F7" s="5" t="n">
        <v>562.0</v>
      </c>
      <c r="G7" s="5" t="n">
        <v>684.0</v>
      </c>
      <c r="H7" s="5" t="n">
        <v>1287.0</v>
      </c>
      <c r="I7" s="5" t="n">
        <v>1072.0</v>
      </c>
      <c r="J7" s="5" t="n">
        <v>491.0</v>
      </c>
      <c r="K7" s="5" t="n">
        <v>615.0</v>
      </c>
      <c r="L7" s="5" t="n">
        <v>374.0</v>
      </c>
      <c r="M7" s="5" t="n">
        <v>2581.0</v>
      </c>
      <c r="N7" s="11" t="n">
        <f si="1" t="shared"/>
        <v>8514.0</v>
      </c>
      <c r="O7" s="5" t="n">
        <v>746396.0</v>
      </c>
      <c r="P7" s="5" t="n">
        <v>93599.0</v>
      </c>
      <c r="Q7" s="11" t="n">
        <f si="2" t="shared"/>
        <v>5933.0</v>
      </c>
      <c r="R7" s="6" t="n">
        <f si="0" t="shared"/>
        <v>15.77599865160964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238.0</v>
      </c>
      <c r="E8" s="5" t="n">
        <v>309.0</v>
      </c>
      <c r="F8" s="5" t="n">
        <v>464.0</v>
      </c>
      <c r="G8" s="5" t="n">
        <v>439.0</v>
      </c>
      <c r="H8" s="5" t="n">
        <v>753.0</v>
      </c>
      <c r="I8" s="5" t="n">
        <v>738.0</v>
      </c>
      <c r="J8" s="5" t="n">
        <v>365.0</v>
      </c>
      <c r="K8" s="5" t="n">
        <v>155.0</v>
      </c>
      <c r="L8" s="5" t="n">
        <v>120.0</v>
      </c>
      <c r="M8" s="5" t="n">
        <v>421.0</v>
      </c>
      <c r="N8" s="11" t="n">
        <f si="1" t="shared"/>
        <v>4002.0</v>
      </c>
      <c r="O8" s="5" t="n">
        <v>110228.0</v>
      </c>
      <c r="P8" s="5" t="n">
        <v>40702.0</v>
      </c>
      <c r="Q8" s="11" t="n">
        <f si="2" t="shared"/>
        <v>3581.0</v>
      </c>
      <c r="R8" s="6" t="n">
        <f si="0" t="shared"/>
        <v>11.366098855068417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3707.0</v>
      </c>
      <c r="E9" s="5" t="n">
        <v>2413.0</v>
      </c>
      <c r="F9" s="5" t="n">
        <v>5836.0</v>
      </c>
      <c r="G9" s="5" t="n">
        <v>13600.0</v>
      </c>
      <c r="H9" s="5" t="n">
        <v>61192.0</v>
      </c>
      <c r="I9" s="5" t="n">
        <v>26703.0</v>
      </c>
      <c r="J9" s="5" t="n">
        <v>4826.0</v>
      </c>
      <c r="K9" s="5" t="n">
        <v>2698.0</v>
      </c>
      <c r="L9" s="5" t="n">
        <v>1488.0</v>
      </c>
      <c r="M9" s="5" t="n">
        <v>15547.0</v>
      </c>
      <c r="N9" s="11" t="n">
        <f si="1" t="shared"/>
        <v>138010.0</v>
      </c>
      <c r="O9" s="5" t="n">
        <v>5447765.0</v>
      </c>
      <c r="P9" s="5" t="n">
        <v>1044268.0</v>
      </c>
      <c r="Q9" s="11" t="n">
        <f si="2" t="shared"/>
        <v>122463.0</v>
      </c>
      <c r="R9" s="6" t="n">
        <f si="0" t="shared"/>
        <v>8.527212300858219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1858.0</v>
      </c>
      <c r="E10" s="5" t="n">
        <v>4183.0</v>
      </c>
      <c r="F10" s="5" t="n">
        <v>8801.0</v>
      </c>
      <c r="G10" s="5" t="n">
        <v>14517.0</v>
      </c>
      <c r="H10" s="5" t="n">
        <v>47892.0</v>
      </c>
      <c r="I10" s="5" t="n">
        <v>31093.0</v>
      </c>
      <c r="J10" s="5" t="n">
        <v>3120.0</v>
      </c>
      <c r="K10" s="5" t="n">
        <v>765.0</v>
      </c>
      <c r="L10" s="5" t="n">
        <v>259.0</v>
      </c>
      <c r="M10" s="5" t="n">
        <v>1502.0</v>
      </c>
      <c r="N10" s="11" t="n">
        <f si="1" t="shared"/>
        <v>113990.0</v>
      </c>
      <c r="O10" s="5" t="n">
        <v>956240.0</v>
      </c>
      <c r="P10" s="5" t="n">
        <v>801501.0</v>
      </c>
      <c r="Q10" s="11" t="n">
        <f si="2" t="shared"/>
        <v>112488.0</v>
      </c>
      <c r="R10" s="6" t="n">
        <f si="0" t="shared"/>
        <v>7.125213356091316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2421.0</v>
      </c>
      <c r="E11" s="5" t="n">
        <v>816.0</v>
      </c>
      <c r="F11" s="5" t="n">
        <v>1522.0</v>
      </c>
      <c r="G11" s="5" t="n">
        <v>2329.0</v>
      </c>
      <c r="H11" s="5" t="n">
        <v>5931.0</v>
      </c>
      <c r="I11" s="5" t="n">
        <v>6188.0</v>
      </c>
      <c r="J11" s="5" t="n">
        <v>1832.0</v>
      </c>
      <c r="K11" s="5" t="n">
        <v>1418.0</v>
      </c>
      <c r="L11" s="5" t="n">
        <v>697.0</v>
      </c>
      <c r="M11" s="5" t="n">
        <v>20377.0</v>
      </c>
      <c r="N11" s="11" t="n">
        <f si="1" t="shared"/>
        <v>43531.0</v>
      </c>
      <c r="O11" s="5" t="n">
        <v>2.4732258E7</v>
      </c>
      <c r="P11" s="5" t="n">
        <v>277174.0</v>
      </c>
      <c r="Q11" s="11" t="n">
        <f si="2" t="shared"/>
        <v>23154.0</v>
      </c>
      <c r="R11" s="6" t="n">
        <f si="0" t="shared"/>
        <v>11.970890558866719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3204.0</v>
      </c>
      <c r="E12" s="5" t="n">
        <v>6676.0</v>
      </c>
      <c r="F12" s="5" t="n">
        <v>22811.0</v>
      </c>
      <c r="G12" s="5" t="n">
        <v>20882.0</v>
      </c>
      <c r="H12" s="5" t="n">
        <v>22278.0</v>
      </c>
      <c r="I12" s="5" t="n">
        <v>12565.0</v>
      </c>
      <c r="J12" s="5" t="n">
        <v>863.0</v>
      </c>
      <c r="K12" s="5" t="n">
        <v>1203.0</v>
      </c>
      <c r="L12" s="5" t="n">
        <v>642.0</v>
      </c>
      <c r="M12" s="5" t="n">
        <v>19893.0</v>
      </c>
      <c r="N12" s="11" t="n">
        <f si="1" t="shared"/>
        <v>111017.0</v>
      </c>
      <c r="O12" s="5" t="n">
        <v>1.7564664E7</v>
      </c>
      <c r="P12" s="5" t="n">
        <v>556028.0</v>
      </c>
      <c r="Q12" s="11" t="n">
        <f si="2" t="shared"/>
        <v>91124.0</v>
      </c>
      <c r="R12" s="6" t="n">
        <f si="0" t="shared"/>
        <v>6.101883148237566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1834.0</v>
      </c>
      <c r="E13" s="5" t="n">
        <v>7680.0</v>
      </c>
      <c r="F13" s="5" t="n">
        <v>29879.0</v>
      </c>
      <c r="G13" s="5" t="n">
        <v>21260.0</v>
      </c>
      <c r="H13" s="5" t="n">
        <v>14945.0</v>
      </c>
      <c r="I13" s="5" t="n">
        <v>20177.0</v>
      </c>
      <c r="J13" s="5" t="n">
        <v>1706.0</v>
      </c>
      <c r="K13" s="5" t="n">
        <v>1202.0</v>
      </c>
      <c r="L13" s="5" t="n">
        <v>769.0</v>
      </c>
      <c r="M13" s="5" t="n">
        <v>13001.0</v>
      </c>
      <c r="N13" s="11" t="n">
        <f si="1" t="shared"/>
        <v>112453.0</v>
      </c>
      <c r="O13" s="5" t="n">
        <v>9957982.0</v>
      </c>
      <c r="P13" s="5" t="n">
        <v>668264.0</v>
      </c>
      <c r="Q13" s="11" t="n">
        <f si="2" t="shared"/>
        <v>99452.0</v>
      </c>
      <c r="R13" s="6" t="n">
        <f si="0" t="shared"/>
        <v>6.719462655351325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608.0</v>
      </c>
      <c r="E14" s="5" t="n">
        <v>1404.0</v>
      </c>
      <c r="F14" s="5" t="n">
        <v>4052.0</v>
      </c>
      <c r="G14" s="5" t="n">
        <v>12375.0</v>
      </c>
      <c r="H14" s="5" t="n">
        <v>5634.0</v>
      </c>
      <c r="I14" s="5" t="n">
        <v>4441.0</v>
      </c>
      <c r="J14" s="5" t="n">
        <v>2173.0</v>
      </c>
      <c r="K14" s="5" t="n">
        <v>2731.0</v>
      </c>
      <c r="L14" s="5" t="n">
        <v>3092.0</v>
      </c>
      <c r="M14" s="5" t="n">
        <v>57100.0</v>
      </c>
      <c r="N14" s="11" t="n">
        <f si="1" t="shared"/>
        <v>93610.0</v>
      </c>
      <c r="O14" s="5" t="n">
        <v>4.370951E7</v>
      </c>
      <c r="P14" s="5" t="n">
        <v>563650.0</v>
      </c>
      <c r="Q14" s="11" t="n">
        <f si="2" t="shared"/>
        <v>36510.0</v>
      </c>
      <c r="R14" s="6" t="n">
        <f si="0" t="shared"/>
        <v>15.438236099698713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204.0</v>
      </c>
      <c r="E15" s="5" t="n">
        <f ref="E15:M15" si="3" t="shared">E16-E9-E10-E11-E12-E13-E14</f>
        <v>187.0</v>
      </c>
      <c r="F15" s="5" t="n">
        <f si="3" t="shared"/>
        <v>402.0</v>
      </c>
      <c r="G15" s="5" t="n">
        <f si="3" t="shared"/>
        <v>558.0</v>
      </c>
      <c r="H15" s="5" t="n">
        <f si="3" t="shared"/>
        <v>1304.0</v>
      </c>
      <c r="I15" s="5" t="n">
        <f si="3" t="shared"/>
        <v>960.0</v>
      </c>
      <c r="J15" s="5" t="n">
        <f si="3" t="shared"/>
        <v>436.0</v>
      </c>
      <c r="K15" s="5" t="n">
        <f si="3" t="shared"/>
        <v>219.0</v>
      </c>
      <c r="L15" s="5" t="n">
        <f si="3" t="shared"/>
        <v>173.0</v>
      </c>
      <c r="M15" s="5" t="n">
        <f si="3" t="shared"/>
        <v>1094.0</v>
      </c>
      <c r="N15" s="5" t="n">
        <f ref="N15" si="4" t="shared">N16-N9-N10-N11-N12-N13-N14</f>
        <v>5537.0</v>
      </c>
      <c r="O15" s="5" t="n">
        <f>O16-O9-O10-O11-O12-O13-O14</f>
        <v>422951.0</v>
      </c>
      <c r="P15" s="5" t="n">
        <f>P16-P9-P10-P11-P12-P13-P14</f>
        <v>57220.0</v>
      </c>
      <c r="Q15" s="11" t="n">
        <f si="2" t="shared"/>
        <v>4443.0</v>
      </c>
      <c r="R15" s="6" t="n">
        <f si="0" t="shared"/>
        <v>12.878685572811163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13836.0</v>
      </c>
      <c r="E16" s="5" t="n">
        <v>23359.0</v>
      </c>
      <c r="F16" s="5" t="n">
        <v>73303.0</v>
      </c>
      <c r="G16" s="5" t="n">
        <v>85521.0</v>
      </c>
      <c r="H16" s="5" t="n">
        <v>159176.0</v>
      </c>
      <c r="I16" s="5" t="n">
        <v>102127.0</v>
      </c>
      <c r="J16" s="5" t="n">
        <v>14956.0</v>
      </c>
      <c r="K16" s="5" t="n">
        <v>10236.0</v>
      </c>
      <c r="L16" s="5" t="n">
        <v>7120.0</v>
      </c>
      <c r="M16" s="5" t="n">
        <v>128514.0</v>
      </c>
      <c r="N16" s="11" t="n">
        <f ref="N16:N48" si="5" t="shared">SUM(D16:M16)</f>
        <v>618148.0</v>
      </c>
      <c r="O16" s="5" t="n">
        <v>1.0279137E8</v>
      </c>
      <c r="P16" s="5" t="n">
        <v>3968105.0</v>
      </c>
      <c r="Q16" s="11" t="n">
        <f si="2" t="shared"/>
        <v>489634.0</v>
      </c>
      <c r="R16" s="6" t="n">
        <f si="0" t="shared"/>
        <v>8.1042268306531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742.0</v>
      </c>
      <c r="E17" s="5" t="n">
        <f ref="E17:M17" si="6" t="shared">E18-E16-E3-E4-E5-E6-E7-E8</f>
        <v>1958.0</v>
      </c>
      <c r="F17" s="5" t="n">
        <f si="6" t="shared"/>
        <v>2259.0</v>
      </c>
      <c r="G17" s="5" t="n">
        <f si="6" t="shared"/>
        <v>1612.0</v>
      </c>
      <c r="H17" s="5" t="n">
        <f si="6" t="shared"/>
        <v>1766.0</v>
      </c>
      <c r="I17" s="5" t="n">
        <f si="6" t="shared"/>
        <v>1077.0</v>
      </c>
      <c r="J17" s="5" t="n">
        <f si="6" t="shared"/>
        <v>349.0</v>
      </c>
      <c r="K17" s="5" t="n">
        <f si="6" t="shared"/>
        <v>227.0</v>
      </c>
      <c r="L17" s="5" t="n">
        <f si="6" t="shared"/>
        <v>120.0</v>
      </c>
      <c r="M17" s="5" t="n">
        <f si="6" t="shared"/>
        <v>964.0</v>
      </c>
      <c r="N17" s="11" t="n">
        <f si="5" t="shared"/>
        <v>11074.0</v>
      </c>
      <c r="O17" s="5" t="n">
        <f>O18-O16-O3-O4-O5-O6-O7-O8</f>
        <v>336237.0</v>
      </c>
      <c r="P17" s="5" t="n">
        <f>P18-P16-P3-P4-P5-P6-P7-P8</f>
        <v>66938.0</v>
      </c>
      <c r="Q17" s="11" t="n">
        <f si="2" t="shared"/>
        <v>10110.0</v>
      </c>
      <c r="R17" s="6" t="n">
        <f si="0" t="shared"/>
        <v>6.620969337289812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50184.0</v>
      </c>
      <c r="E18" s="5" t="n">
        <v>201537.0</v>
      </c>
      <c r="F18" s="5" t="n">
        <v>466716.0</v>
      </c>
      <c r="G18" s="5" t="n">
        <v>269417.0</v>
      </c>
      <c r="H18" s="5" t="n">
        <v>298522.0</v>
      </c>
      <c r="I18" s="5" t="n">
        <v>161674.0</v>
      </c>
      <c r="J18" s="5" t="n">
        <v>35493.0</v>
      </c>
      <c r="K18" s="5" t="n">
        <v>21998.0</v>
      </c>
      <c r="L18" s="5" t="n">
        <v>14822.0</v>
      </c>
      <c r="M18" s="5" t="n">
        <v>219190.0</v>
      </c>
      <c r="N18" s="11" t="n">
        <f si="5" t="shared"/>
        <v>1739553.0</v>
      </c>
      <c r="O18" s="5" t="n">
        <v>1.15227042E8</v>
      </c>
      <c r="P18" s="5" t="n">
        <v>9246254.0</v>
      </c>
      <c r="Q18" s="11" t="n">
        <f si="2" t="shared"/>
        <v>1520363.0</v>
      </c>
      <c r="R18" s="6" t="n">
        <f si="0" t="shared"/>
        <v>6.081609457741342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2643.0</v>
      </c>
      <c r="E19" s="5" t="n">
        <v>1981.0</v>
      </c>
      <c r="F19" s="5" t="n">
        <v>3286.0</v>
      </c>
      <c r="G19" s="5" t="n">
        <v>3075.0</v>
      </c>
      <c r="H19" s="5" t="n">
        <v>5165.0</v>
      </c>
      <c r="I19" s="5" t="n">
        <v>5784.0</v>
      </c>
      <c r="J19" s="5" t="n">
        <v>2772.0</v>
      </c>
      <c r="K19" s="5" t="n">
        <v>1083.0</v>
      </c>
      <c r="L19" s="5" t="n">
        <v>496.0</v>
      </c>
      <c r="M19" s="5" t="n">
        <v>4130.0</v>
      </c>
      <c r="N19" s="11" t="n">
        <f si="5" t="shared"/>
        <v>30415.0</v>
      </c>
      <c r="O19" s="5" t="n">
        <v>473459.0</v>
      </c>
      <c r="P19" s="5" t="n">
        <v>263887.0</v>
      </c>
      <c r="Q19" s="11" t="n">
        <f si="2" t="shared"/>
        <v>26285.0</v>
      </c>
      <c r="R19" s="6" t="n">
        <f si="0" t="shared"/>
        <v>10.03945215902606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14048.0</v>
      </c>
      <c r="E20" s="5" t="n">
        <v>9509.0</v>
      </c>
      <c r="F20" s="5" t="n">
        <v>14113.0</v>
      </c>
      <c r="G20" s="5" t="n">
        <v>13099.0</v>
      </c>
      <c r="H20" s="5" t="n">
        <v>29861.0</v>
      </c>
      <c r="I20" s="5" t="n">
        <v>36400.0</v>
      </c>
      <c r="J20" s="5" t="n">
        <v>13408.0</v>
      </c>
      <c r="K20" s="5" t="n">
        <v>5416.0</v>
      </c>
      <c r="L20" s="5" t="n">
        <v>2706.0</v>
      </c>
      <c r="M20" s="5" t="n">
        <v>18711.0</v>
      </c>
      <c r="N20" s="11" t="n">
        <f si="5" t="shared"/>
        <v>157271.0</v>
      </c>
      <c r="O20" s="5" t="n">
        <v>2368073.0</v>
      </c>
      <c r="P20" s="5" t="n">
        <v>1415057.0</v>
      </c>
      <c r="Q20" s="11" t="n">
        <f si="2" t="shared"/>
        <v>138560.0</v>
      </c>
      <c r="R20" s="6" t="n">
        <f si="0" t="shared"/>
        <v>10.2125938221709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47.0</v>
      </c>
      <c r="E21" s="5" t="n">
        <v>64.0</v>
      </c>
      <c r="F21" s="5" t="n">
        <v>90.0</v>
      </c>
      <c r="G21" s="5" t="n">
        <v>77.0</v>
      </c>
      <c r="H21" s="5" t="n">
        <v>237.0</v>
      </c>
      <c r="I21" s="5" t="n">
        <v>116.0</v>
      </c>
      <c r="J21" s="5" t="n">
        <v>72.0</v>
      </c>
      <c r="K21" s="5" t="n">
        <v>54.0</v>
      </c>
      <c r="L21" s="5" t="n">
        <v>23.0</v>
      </c>
      <c r="M21" s="5" t="n">
        <v>253.0</v>
      </c>
      <c r="N21" s="11" t="n">
        <f si="5" t="shared"/>
        <v>1033.0</v>
      </c>
      <c r="O21" s="5" t="n">
        <v>33260.0</v>
      </c>
      <c r="P21" s="5" t="n">
        <v>9127.0</v>
      </c>
      <c r="Q21" s="11" t="n">
        <f si="2" t="shared"/>
        <v>780.0</v>
      </c>
      <c r="R21" s="6" t="n">
        <f si="0" t="shared"/>
        <v>11.701282051282051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55.0</v>
      </c>
      <c r="E22" s="5" t="n">
        <v>49.0</v>
      </c>
      <c r="F22" s="5" t="n">
        <v>91.0</v>
      </c>
      <c r="G22" s="5" t="n">
        <v>49.0</v>
      </c>
      <c r="H22" s="5" t="n">
        <v>185.0</v>
      </c>
      <c r="I22" s="5" t="n">
        <v>190.0</v>
      </c>
      <c r="J22" s="5" t="n">
        <v>136.0</v>
      </c>
      <c r="K22" s="5" t="n">
        <v>94.0</v>
      </c>
      <c r="L22" s="5" t="n">
        <v>39.0</v>
      </c>
      <c r="M22" s="5" t="n">
        <v>129.0</v>
      </c>
      <c r="N22" s="11" t="n">
        <f si="5" t="shared"/>
        <v>1017.0</v>
      </c>
      <c r="O22" s="5" t="n">
        <v>40093.0</v>
      </c>
      <c r="P22" s="5" t="n">
        <v>13721.0</v>
      </c>
      <c r="Q22" s="11" t="n">
        <f si="2" t="shared"/>
        <v>888.0</v>
      </c>
      <c r="R22" s="6" t="n">
        <f si="0" t="shared"/>
        <v>15.451576576576576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9.0</v>
      </c>
      <c r="E23" s="5" t="n">
        <v>23.0</v>
      </c>
      <c r="F23" s="5" t="n">
        <v>24.0</v>
      </c>
      <c r="G23" s="5" t="n">
        <v>12.0</v>
      </c>
      <c r="H23" s="5" t="n">
        <v>45.0</v>
      </c>
      <c r="I23" s="5" t="n">
        <v>74.0</v>
      </c>
      <c r="J23" s="5" t="n">
        <v>54.0</v>
      </c>
      <c r="K23" s="5" t="n">
        <v>31.0</v>
      </c>
      <c r="L23" s="5" t="n">
        <v>13.0</v>
      </c>
      <c r="M23" s="5" t="n">
        <v>49.0</v>
      </c>
      <c r="N23" s="11" t="n">
        <f si="5" t="shared"/>
        <v>334.0</v>
      </c>
      <c r="O23" s="5" t="n">
        <v>8961.0</v>
      </c>
      <c r="P23" s="5" t="n">
        <v>4663.0</v>
      </c>
      <c r="Q23" s="11" t="n">
        <f si="2" t="shared"/>
        <v>285.0</v>
      </c>
      <c r="R23" s="6" t="n">
        <f si="0" t="shared"/>
        <v>16.36140350877193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150.0</v>
      </c>
      <c r="E24" s="5" t="n">
        <f ref="E24:M24" si="7" t="shared">E25-E19-E20-E21-E22-E23</f>
        <v>123.0</v>
      </c>
      <c r="F24" s="5" t="n">
        <f si="7" t="shared"/>
        <v>184.0</v>
      </c>
      <c r="G24" s="5" t="n">
        <f si="7" t="shared"/>
        <v>177.0</v>
      </c>
      <c r="H24" s="5" t="n">
        <f si="7" t="shared"/>
        <v>282.0</v>
      </c>
      <c r="I24" s="5" t="n">
        <f si="7" t="shared"/>
        <v>375.0</v>
      </c>
      <c r="J24" s="5" t="n">
        <f si="7" t="shared"/>
        <v>319.0</v>
      </c>
      <c r="K24" s="5" t="n">
        <f si="7" t="shared"/>
        <v>177.0</v>
      </c>
      <c r="L24" s="5" t="n">
        <f si="7" t="shared"/>
        <v>133.0</v>
      </c>
      <c r="M24" s="5" t="n">
        <f si="7" t="shared"/>
        <v>938.0</v>
      </c>
      <c r="N24" s="11" t="n">
        <f si="5" t="shared"/>
        <v>2858.0</v>
      </c>
      <c r="O24" s="5" t="n">
        <f>O25-O19-O20-O21-O22-O23</f>
        <v>334240.0</v>
      </c>
      <c r="P24" s="5" t="n">
        <f>P25-P19-P20-P21-P22-P23</f>
        <v>32359.0</v>
      </c>
      <c r="Q24" s="11" t="n">
        <f si="2" t="shared"/>
        <v>1920.0</v>
      </c>
      <c r="R24" s="6" t="n">
        <f si="0" t="shared"/>
        <v>16.853645833333335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16952.0</v>
      </c>
      <c r="E25" s="5" t="n">
        <v>11749.0</v>
      </c>
      <c r="F25" s="5" t="n">
        <v>17788.0</v>
      </c>
      <c r="G25" s="5" t="n">
        <v>16489.0</v>
      </c>
      <c r="H25" s="5" t="n">
        <v>35775.0</v>
      </c>
      <c r="I25" s="5" t="n">
        <v>42939.0</v>
      </c>
      <c r="J25" s="5" t="n">
        <v>16761.0</v>
      </c>
      <c r="K25" s="5" t="n">
        <v>6855.0</v>
      </c>
      <c r="L25" s="5" t="n">
        <v>3410.0</v>
      </c>
      <c r="M25" s="5" t="n">
        <v>24210.0</v>
      </c>
      <c r="N25" s="11" t="n">
        <f si="5" t="shared"/>
        <v>192928.0</v>
      </c>
      <c r="O25" s="5" t="n">
        <v>3258086.0</v>
      </c>
      <c r="P25" s="5" t="n">
        <v>1738814.0</v>
      </c>
      <c r="Q25" s="11" t="n">
        <f si="2" t="shared"/>
        <v>168718.0</v>
      </c>
      <c r="R25" s="6" t="n">
        <f si="0" t="shared"/>
        <v>10.306037292997784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112.0</v>
      </c>
      <c r="E26" s="5" t="n">
        <v>122.0</v>
      </c>
      <c r="F26" s="5" t="n">
        <v>135.0</v>
      </c>
      <c r="G26" s="5" t="n">
        <v>160.0</v>
      </c>
      <c r="H26" s="5" t="n">
        <v>279.0</v>
      </c>
      <c r="I26" s="5" t="n">
        <v>470.0</v>
      </c>
      <c r="J26" s="5" t="n">
        <v>193.0</v>
      </c>
      <c r="K26" s="5" t="n">
        <v>129.0</v>
      </c>
      <c r="L26" s="5" t="n">
        <v>74.0</v>
      </c>
      <c r="M26" s="5" t="n">
        <v>232.0</v>
      </c>
      <c r="N26" s="11" t="n">
        <f si="5" t="shared"/>
        <v>1906.0</v>
      </c>
      <c r="O26" s="5" t="n">
        <v>39444.0</v>
      </c>
      <c r="P26" s="5" t="n">
        <v>23160.0</v>
      </c>
      <c r="Q26" s="11" t="n">
        <f si="2" t="shared"/>
        <v>1674.0</v>
      </c>
      <c r="R26" s="6" t="n">
        <f si="0" t="shared"/>
        <v>13.835125448028673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595.0</v>
      </c>
      <c r="E27" s="5" t="n">
        <v>743.0</v>
      </c>
      <c r="F27" s="5" t="n">
        <v>834.0</v>
      </c>
      <c r="G27" s="5" t="n">
        <v>781.0</v>
      </c>
      <c r="H27" s="5" t="n">
        <v>1753.0</v>
      </c>
      <c r="I27" s="5" t="n">
        <v>3078.0</v>
      </c>
      <c r="J27" s="5" t="n">
        <v>1431.0</v>
      </c>
      <c r="K27" s="5" t="n">
        <v>885.0</v>
      </c>
      <c r="L27" s="5" t="n">
        <v>436.0</v>
      </c>
      <c r="M27" s="5" t="n">
        <v>2131.0</v>
      </c>
      <c r="N27" s="11" t="n">
        <f si="5" t="shared"/>
        <v>12667.0</v>
      </c>
      <c r="O27" s="5" t="n">
        <v>299839.0</v>
      </c>
      <c r="P27" s="5" t="n">
        <v>153362.0</v>
      </c>
      <c r="Q27" s="11" t="n">
        <f si="2" t="shared"/>
        <v>10536.0</v>
      </c>
      <c r="R27" s="6" t="n">
        <f si="0" t="shared"/>
        <v>14.555998481397115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2848.0</v>
      </c>
      <c r="E28" s="5" t="n">
        <v>1056.0</v>
      </c>
      <c r="F28" s="5" t="n">
        <v>1466.0</v>
      </c>
      <c r="G28" s="5" t="n">
        <v>1122.0</v>
      </c>
      <c r="H28" s="5" t="n">
        <v>2579.0</v>
      </c>
      <c r="I28" s="5" t="n">
        <v>4139.0</v>
      </c>
      <c r="J28" s="5" t="n">
        <v>2054.0</v>
      </c>
      <c r="K28" s="5" t="n">
        <v>776.0</v>
      </c>
      <c r="L28" s="5" t="n">
        <v>368.0</v>
      </c>
      <c r="M28" s="5" t="n">
        <v>7628.0</v>
      </c>
      <c r="N28" s="11" t="n">
        <f si="5" t="shared"/>
        <v>24036.0</v>
      </c>
      <c r="O28" s="5" t="n">
        <v>274986.0</v>
      </c>
      <c r="P28" s="5" t="n">
        <v>178827.0</v>
      </c>
      <c r="Q28" s="11" t="n">
        <f si="2" t="shared"/>
        <v>16408.0</v>
      </c>
      <c r="R28" s="6" t="n">
        <f si="0" t="shared"/>
        <v>10.898768893222819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366.0</v>
      </c>
      <c r="E29" s="5" t="n">
        <v>416.0</v>
      </c>
      <c r="F29" s="5" t="n">
        <v>543.0</v>
      </c>
      <c r="G29" s="5" t="n">
        <v>295.0</v>
      </c>
      <c r="H29" s="5" t="n">
        <v>785.0</v>
      </c>
      <c r="I29" s="5" t="n">
        <v>865.0</v>
      </c>
      <c r="J29" s="5" t="n">
        <v>279.0</v>
      </c>
      <c r="K29" s="5" t="n">
        <v>202.0</v>
      </c>
      <c r="L29" s="5" t="n">
        <v>104.0</v>
      </c>
      <c r="M29" s="5" t="n">
        <v>947.0</v>
      </c>
      <c r="N29" s="11" t="n">
        <f si="5" t="shared"/>
        <v>4802.0</v>
      </c>
      <c r="O29" s="5" t="n">
        <v>78695.0</v>
      </c>
      <c r="P29" s="5" t="n">
        <v>40380.0</v>
      </c>
      <c r="Q29" s="11" t="n">
        <f si="2" t="shared"/>
        <v>3855.0</v>
      </c>
      <c r="R29" s="6" t="n">
        <f si="0" t="shared"/>
        <v>10.474708171206226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393.0</v>
      </c>
      <c r="E30" s="5" t="n">
        <v>412.0</v>
      </c>
      <c r="F30" s="5" t="n">
        <v>480.0</v>
      </c>
      <c r="G30" s="5" t="n">
        <v>513.0</v>
      </c>
      <c r="H30" s="5" t="n">
        <v>1090.0</v>
      </c>
      <c r="I30" s="5" t="n">
        <v>1253.0</v>
      </c>
      <c r="J30" s="5" t="n">
        <v>802.0</v>
      </c>
      <c r="K30" s="5" t="n">
        <v>268.0</v>
      </c>
      <c r="L30" s="5" t="n">
        <v>104.0</v>
      </c>
      <c r="M30" s="5" t="n">
        <v>642.0</v>
      </c>
      <c r="N30" s="11" t="n">
        <f si="5" t="shared"/>
        <v>5957.0</v>
      </c>
      <c r="O30" s="5" t="n">
        <v>87540.0</v>
      </c>
      <c r="P30" s="5" t="n">
        <v>60695.0</v>
      </c>
      <c r="Q30" s="11" t="n">
        <f si="2" t="shared"/>
        <v>5315.0</v>
      </c>
      <c r="R30" s="6" t="n">
        <f si="0" t="shared"/>
        <v>11.419567262464723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179.0</v>
      </c>
      <c r="E31" s="5" t="n">
        <v>226.0</v>
      </c>
      <c r="F31" s="5" t="n">
        <v>268.0</v>
      </c>
      <c r="G31" s="5" t="n">
        <v>238.0</v>
      </c>
      <c r="H31" s="5" t="n">
        <v>535.0</v>
      </c>
      <c r="I31" s="5" t="n">
        <v>732.0</v>
      </c>
      <c r="J31" s="5" t="n">
        <v>318.0</v>
      </c>
      <c r="K31" s="5" t="n">
        <v>108.0</v>
      </c>
      <c r="L31" s="5" t="n">
        <v>57.0</v>
      </c>
      <c r="M31" s="5" t="n">
        <v>436.0</v>
      </c>
      <c r="N31" s="11" t="n">
        <f si="5" t="shared"/>
        <v>3097.0</v>
      </c>
      <c r="O31" s="5" t="n">
        <v>41911.0</v>
      </c>
      <c r="P31" s="5" t="n">
        <v>29188.0</v>
      </c>
      <c r="Q31" s="11" t="n">
        <f si="2" t="shared"/>
        <v>2661.0</v>
      </c>
      <c r="R31" s="6" t="n">
        <f si="0" t="shared"/>
        <v>10.96880871852687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191.0</v>
      </c>
      <c r="E32" s="5" t="n">
        <v>218.0</v>
      </c>
      <c r="F32" s="5" t="n">
        <v>254.0</v>
      </c>
      <c r="G32" s="5" t="n">
        <v>252.0</v>
      </c>
      <c r="H32" s="5" t="n">
        <v>505.0</v>
      </c>
      <c r="I32" s="5" t="n">
        <v>608.0</v>
      </c>
      <c r="J32" s="5" t="n">
        <v>273.0</v>
      </c>
      <c r="K32" s="5" t="n">
        <v>194.0</v>
      </c>
      <c r="L32" s="5" t="n">
        <v>76.0</v>
      </c>
      <c r="M32" s="5" t="n">
        <v>578.0</v>
      </c>
      <c r="N32" s="11" t="n">
        <f si="5" t="shared"/>
        <v>3149.0</v>
      </c>
      <c r="O32" s="5" t="n">
        <v>70061.0</v>
      </c>
      <c r="P32" s="5" t="n">
        <v>31955.0</v>
      </c>
      <c r="Q32" s="11" t="n">
        <f si="2" t="shared"/>
        <v>2571.0</v>
      </c>
      <c r="R32" s="6" t="n">
        <f si="0" t="shared"/>
        <v>12.429015947102295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1744.0</v>
      </c>
      <c r="E33" s="5" t="n">
        <v>1149.0</v>
      </c>
      <c r="F33" s="5" t="n">
        <v>1910.0</v>
      </c>
      <c r="G33" s="5" t="n">
        <v>1613.0</v>
      </c>
      <c r="H33" s="5" t="n">
        <v>2841.0</v>
      </c>
      <c r="I33" s="5" t="n">
        <v>2994.0</v>
      </c>
      <c r="J33" s="5" t="n">
        <v>1596.0</v>
      </c>
      <c r="K33" s="5" t="n">
        <v>997.0</v>
      </c>
      <c r="L33" s="5" t="n">
        <v>437.0</v>
      </c>
      <c r="M33" s="5" t="n">
        <v>2942.0</v>
      </c>
      <c r="N33" s="11" t="n">
        <f si="5" t="shared"/>
        <v>18223.0</v>
      </c>
      <c r="O33" s="5" t="n">
        <v>365072.0</v>
      </c>
      <c r="P33" s="5" t="n">
        <v>174484.0</v>
      </c>
      <c r="Q33" s="11" t="n">
        <f si="2" t="shared"/>
        <v>15281.0</v>
      </c>
      <c r="R33" s="6" t="n">
        <f si="0" t="shared"/>
        <v>11.41836267259996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228.0</v>
      </c>
      <c r="E34" s="5" t="n">
        <v>165.0</v>
      </c>
      <c r="F34" s="5" t="n">
        <v>194.0</v>
      </c>
      <c r="G34" s="5" t="n">
        <v>225.0</v>
      </c>
      <c r="H34" s="5" t="n">
        <v>332.0</v>
      </c>
      <c r="I34" s="5" t="n">
        <v>536.0</v>
      </c>
      <c r="J34" s="5" t="n">
        <v>244.0</v>
      </c>
      <c r="K34" s="5" t="n">
        <v>104.0</v>
      </c>
      <c r="L34" s="5" t="n">
        <v>46.0</v>
      </c>
      <c r="M34" s="5" t="n">
        <v>743.0</v>
      </c>
      <c r="N34" s="11" t="n">
        <f si="5" t="shared"/>
        <v>2817.0</v>
      </c>
      <c r="O34" s="5" t="n">
        <v>40436.0</v>
      </c>
      <c r="P34" s="5" t="n">
        <v>22688.0</v>
      </c>
      <c r="Q34" s="11" t="n">
        <f si="2" t="shared"/>
        <v>2074.0</v>
      </c>
      <c r="R34" s="6" t="n">
        <f si="0" t="shared"/>
        <v>10.939247830279653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75.0</v>
      </c>
      <c r="E35" s="5" t="n">
        <v>41.0</v>
      </c>
      <c r="F35" s="5" t="n">
        <v>41.0</v>
      </c>
      <c r="G35" s="5" t="n">
        <v>15.0</v>
      </c>
      <c r="H35" s="5" t="n">
        <v>54.0</v>
      </c>
      <c r="I35" s="5" t="n">
        <v>54.0</v>
      </c>
      <c r="J35" s="5" t="n">
        <v>30.0</v>
      </c>
      <c r="K35" s="5" t="n">
        <v>10.0</v>
      </c>
      <c r="L35" s="5" t="n">
        <v>5.0</v>
      </c>
      <c r="M35" s="5" t="n">
        <v>100.0</v>
      </c>
      <c r="N35" s="11" t="n">
        <f si="5" t="shared"/>
        <v>425.0</v>
      </c>
      <c r="O35" s="5" t="n">
        <v>4967.0</v>
      </c>
      <c r="P35" s="5" t="n">
        <v>2657.0</v>
      </c>
      <c r="Q35" s="11" t="n">
        <f si="2" t="shared"/>
        <v>325.0</v>
      </c>
      <c r="R35" s="6" t="n">
        <f si="0" t="shared"/>
        <v>8.175384615384615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90.0</v>
      </c>
      <c r="E36" s="5" t="n">
        <v>110.0</v>
      </c>
      <c r="F36" s="5" t="n">
        <v>159.0</v>
      </c>
      <c r="G36" s="5" t="n">
        <v>147.0</v>
      </c>
      <c r="H36" s="5" t="n">
        <v>347.0</v>
      </c>
      <c r="I36" s="5" t="n">
        <v>436.0</v>
      </c>
      <c r="J36" s="5" t="n">
        <v>242.0</v>
      </c>
      <c r="K36" s="5" t="n">
        <v>89.0</v>
      </c>
      <c r="L36" s="5" t="n">
        <v>56.0</v>
      </c>
      <c r="M36" s="5" t="n">
        <v>126.0</v>
      </c>
      <c r="N36" s="11" t="n">
        <f si="5" t="shared"/>
        <v>1802.0</v>
      </c>
      <c r="O36" s="5" t="n">
        <v>35284.0</v>
      </c>
      <c r="P36" s="5" t="n">
        <v>21313.0</v>
      </c>
      <c r="Q36" s="11" t="n">
        <f si="2" t="shared"/>
        <v>1676.0</v>
      </c>
      <c r="R36" s="6" t="n">
        <f si="0" t="shared"/>
        <v>12.716587112171839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90.0</v>
      </c>
      <c r="E37" s="5" t="n">
        <v>67.0</v>
      </c>
      <c r="F37" s="5" t="n">
        <v>108.0</v>
      </c>
      <c r="G37" s="5" t="n">
        <v>92.0</v>
      </c>
      <c r="H37" s="5" t="n">
        <v>295.0</v>
      </c>
      <c r="I37" s="5" t="n">
        <v>257.0</v>
      </c>
      <c r="J37" s="5" t="n">
        <v>176.0</v>
      </c>
      <c r="K37" s="5" t="n">
        <v>104.0</v>
      </c>
      <c r="L37" s="5" t="n">
        <v>70.0</v>
      </c>
      <c r="M37" s="5" t="n">
        <v>404.0</v>
      </c>
      <c r="N37" s="11" t="n">
        <f si="5" t="shared"/>
        <v>1663.0</v>
      </c>
      <c r="O37" s="5" t="n">
        <v>106559.0</v>
      </c>
      <c r="P37" s="5" t="n">
        <v>19471.0</v>
      </c>
      <c r="Q37" s="11" t="n">
        <f si="2" t="shared"/>
        <v>1259.0</v>
      </c>
      <c r="R37" s="6" t="n">
        <f si="0" t="shared"/>
        <v>15.465448768864178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988.0</v>
      </c>
      <c r="E38" s="5" t="n">
        <f ref="E38:M38" si="8" t="shared">E39-E26-E27-E28-E29-E30-E31-E32-E33-E34-E35-E36-E37</f>
        <v>885.0</v>
      </c>
      <c r="F38" s="5" t="n">
        <f si="8" t="shared"/>
        <v>1213.0</v>
      </c>
      <c r="G38" s="5" t="n">
        <f si="8" t="shared"/>
        <v>1120.0</v>
      </c>
      <c r="H38" s="5" t="n">
        <f si="8" t="shared"/>
        <v>2379.0</v>
      </c>
      <c r="I38" s="5" t="n">
        <f si="8" t="shared"/>
        <v>2566.0</v>
      </c>
      <c r="J38" s="5" t="n">
        <f si="8" t="shared"/>
        <v>1381.0</v>
      </c>
      <c r="K38" s="5" t="n">
        <f si="8" t="shared"/>
        <v>852.0</v>
      </c>
      <c r="L38" s="5" t="n">
        <f si="8" t="shared"/>
        <v>373.0</v>
      </c>
      <c r="M38" s="5" t="n">
        <f si="8" t="shared"/>
        <v>3048.0</v>
      </c>
      <c r="N38" s="11" t="n">
        <f si="5" t="shared"/>
        <v>14805.0</v>
      </c>
      <c r="O38" s="5" t="n">
        <f>O39-O26-O27-O28-O29-O30-O31-O32-O33-O34-O35-O36-O37</f>
        <v>352227.0</v>
      </c>
      <c r="P38" s="5" t="n">
        <f>P39-P26-P27-P28-P29-P30-P31-P32-P33-P34-P35-P36-P37</f>
        <v>147714.0</v>
      </c>
      <c r="Q38" s="11" t="n">
        <f si="2" t="shared"/>
        <v>11757.0</v>
      </c>
      <c r="R38" s="6" t="n">
        <f si="0" t="shared"/>
        <v>12.563919367185507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7899.0</v>
      </c>
      <c r="E39" s="5" t="n">
        <v>5610.0</v>
      </c>
      <c r="F39" s="5" t="n">
        <v>7605.0</v>
      </c>
      <c r="G39" s="5" t="n">
        <v>6573.0</v>
      </c>
      <c r="H39" s="5" t="n">
        <v>13774.0</v>
      </c>
      <c r="I39" s="5" t="n">
        <v>17988.0</v>
      </c>
      <c r="J39" s="5" t="n">
        <v>9019.0</v>
      </c>
      <c r="K39" s="5" t="n">
        <v>4718.0</v>
      </c>
      <c r="L39" s="5" t="n">
        <v>2206.0</v>
      </c>
      <c r="M39" s="5" t="n">
        <v>19957.0</v>
      </c>
      <c r="N39" s="11" t="n">
        <f si="5" t="shared"/>
        <v>95349.0</v>
      </c>
      <c r="O39" s="5" t="n">
        <v>1797021.0</v>
      </c>
      <c r="P39" s="5" t="n">
        <v>905894.0</v>
      </c>
      <c r="Q39" s="11" t="n">
        <f si="2" t="shared"/>
        <v>75392.0</v>
      </c>
      <c r="R39" s="6" t="n">
        <f si="0" t="shared"/>
        <v>12.015784168081494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2278.0</v>
      </c>
      <c r="E40" s="5" t="n">
        <v>1581.0</v>
      </c>
      <c r="F40" s="5" t="n">
        <v>2719.0</v>
      </c>
      <c r="G40" s="5" t="n">
        <v>3069.0</v>
      </c>
      <c r="H40" s="5" t="n">
        <v>6884.0</v>
      </c>
      <c r="I40" s="5" t="n">
        <v>8153.0</v>
      </c>
      <c r="J40" s="5" t="n">
        <v>3360.0</v>
      </c>
      <c r="K40" s="5" t="n">
        <v>1167.0</v>
      </c>
      <c r="L40" s="5" t="n">
        <v>271.0</v>
      </c>
      <c r="M40" s="5" t="n">
        <v>2210.0</v>
      </c>
      <c r="N40" s="11" t="n">
        <f si="5" t="shared"/>
        <v>31692.0</v>
      </c>
      <c r="O40" s="5" t="n">
        <v>392909.0</v>
      </c>
      <c r="P40" s="5" t="n">
        <v>294074.0</v>
      </c>
      <c r="Q40" s="11" t="n">
        <f si="2" t="shared"/>
        <v>29482.0</v>
      </c>
      <c r="R40" s="6" t="n">
        <f si="0" t="shared"/>
        <v>9.97469642493725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276.0</v>
      </c>
      <c r="E41" s="5" t="n">
        <v>261.0</v>
      </c>
      <c r="F41" s="5" t="n">
        <v>425.0</v>
      </c>
      <c r="G41" s="5" t="n">
        <v>381.0</v>
      </c>
      <c r="H41" s="5" t="n">
        <v>936.0</v>
      </c>
      <c r="I41" s="5" t="n">
        <v>1136.0</v>
      </c>
      <c r="J41" s="5" t="n">
        <v>666.0</v>
      </c>
      <c r="K41" s="5" t="n">
        <v>352.0</v>
      </c>
      <c r="L41" s="5" t="n">
        <v>85.0</v>
      </c>
      <c r="M41" s="5" t="n">
        <v>510.0</v>
      </c>
      <c r="N41" s="11" t="n">
        <f si="5" t="shared"/>
        <v>5028.0</v>
      </c>
      <c r="O41" s="5" t="n">
        <v>103643.0</v>
      </c>
      <c r="P41" s="5" t="n">
        <v>56893.0</v>
      </c>
      <c r="Q41" s="11" t="n">
        <f si="2" t="shared"/>
        <v>4518.0</v>
      </c>
      <c r="R41" s="6" t="n">
        <f si="0" t="shared"/>
        <v>12.592518813634351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29.0</v>
      </c>
      <c r="E42" s="5" t="n">
        <f ref="E42:M42" si="9" t="shared">E43-E40-E41</f>
        <v>10.0</v>
      </c>
      <c r="F42" s="5" t="n">
        <f si="9" t="shared"/>
        <v>33.0</v>
      </c>
      <c r="G42" s="5" t="n">
        <f si="9" t="shared"/>
        <v>33.0</v>
      </c>
      <c r="H42" s="5" t="n">
        <f si="9" t="shared"/>
        <v>58.0</v>
      </c>
      <c r="I42" s="5" t="n">
        <f si="9" t="shared"/>
        <v>45.0</v>
      </c>
      <c r="J42" s="5" t="n">
        <f si="9" t="shared"/>
        <v>54.0</v>
      </c>
      <c r="K42" s="5" t="n">
        <f si="9" t="shared"/>
        <v>22.0</v>
      </c>
      <c r="L42" s="5" t="n">
        <f si="9" t="shared"/>
        <v>6.0</v>
      </c>
      <c r="M42" s="5" t="n">
        <f si="9" t="shared"/>
        <v>115.0</v>
      </c>
      <c r="N42" s="11" t="n">
        <f si="5" t="shared"/>
        <v>405.0</v>
      </c>
      <c r="O42" s="5" t="n">
        <f>O43-O40-O41</f>
        <v>55273.0</v>
      </c>
      <c r="P42" s="5" t="n">
        <f>P43-P40-P41</f>
        <v>3718.0</v>
      </c>
      <c r="Q42" s="11" t="n">
        <f si="2" t="shared"/>
        <v>290.0</v>
      </c>
      <c r="R42" s="6" t="n">
        <f si="0" t="shared"/>
        <v>12.820689655172414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2583.0</v>
      </c>
      <c r="E43" s="5" t="n">
        <v>1852.0</v>
      </c>
      <c r="F43" s="5" t="n">
        <v>3177.0</v>
      </c>
      <c r="G43" s="5" t="n">
        <v>3483.0</v>
      </c>
      <c r="H43" s="5" t="n">
        <v>7878.0</v>
      </c>
      <c r="I43" s="5" t="n">
        <v>9334.0</v>
      </c>
      <c r="J43" s="5" t="n">
        <v>4080.0</v>
      </c>
      <c r="K43" s="5" t="n">
        <v>1541.0</v>
      </c>
      <c r="L43" s="5" t="n">
        <v>362.0</v>
      </c>
      <c r="M43" s="5" t="n">
        <v>2835.0</v>
      </c>
      <c r="N43" s="11" t="n">
        <f si="5" t="shared"/>
        <v>37125.0</v>
      </c>
      <c r="O43" s="5" t="n">
        <v>551825.0</v>
      </c>
      <c r="P43" s="5" t="n">
        <v>354685.0</v>
      </c>
      <c r="Q43" s="11" t="n">
        <f si="2" t="shared"/>
        <v>34290.0</v>
      </c>
      <c r="R43" s="6" t="n">
        <f si="0" t="shared"/>
        <v>10.343686205890931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34.0</v>
      </c>
      <c r="E44" s="8" t="n">
        <v>19.0</v>
      </c>
      <c r="F44" s="8" t="n">
        <v>42.0</v>
      </c>
      <c r="G44" s="8" t="n">
        <v>38.0</v>
      </c>
      <c r="H44" s="8" t="n">
        <v>111.0</v>
      </c>
      <c r="I44" s="8" t="n">
        <v>138.0</v>
      </c>
      <c r="J44" s="8" t="n">
        <v>173.0</v>
      </c>
      <c r="K44" s="8" t="n">
        <v>119.0</v>
      </c>
      <c r="L44" s="8" t="n">
        <v>49.0</v>
      </c>
      <c r="M44" s="8" t="n">
        <v>498.0</v>
      </c>
      <c r="N44" s="11" t="n">
        <f si="5" t="shared"/>
        <v>1221.0</v>
      </c>
      <c r="O44" s="8" t="n">
        <v>194748.0</v>
      </c>
      <c r="P44" s="8" t="n">
        <v>15308.0</v>
      </c>
      <c r="Q44" s="11" t="n">
        <f si="2" t="shared"/>
        <v>723.0</v>
      </c>
      <c r="R44" s="6" t="n">
        <f si="0" t="shared"/>
        <v>21.172890733056708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18.0</v>
      </c>
      <c r="E45" s="8" t="n">
        <f ref="E45:M45" si="10" t="shared">E46-E44</f>
        <v>29.0</v>
      </c>
      <c r="F45" s="8" t="n">
        <f si="10" t="shared"/>
        <v>45.0</v>
      </c>
      <c r="G45" s="8" t="n">
        <f si="10" t="shared"/>
        <v>74.0</v>
      </c>
      <c r="H45" s="8" t="n">
        <f si="10" t="shared"/>
        <v>160.0</v>
      </c>
      <c r="I45" s="8" t="n">
        <f si="10" t="shared"/>
        <v>180.0</v>
      </c>
      <c r="J45" s="8" t="n">
        <f si="10" t="shared"/>
        <v>139.0</v>
      </c>
      <c r="K45" s="8" t="n">
        <f si="10" t="shared"/>
        <v>96.0</v>
      </c>
      <c r="L45" s="8" t="n">
        <f si="10" t="shared"/>
        <v>79.0</v>
      </c>
      <c r="M45" s="8" t="n">
        <f si="10" t="shared"/>
        <v>406.0</v>
      </c>
      <c r="N45" s="11" t="n">
        <f si="5" t="shared"/>
        <v>1226.0</v>
      </c>
      <c r="O45" s="8" t="n">
        <f>O46-O44</f>
        <v>215360.0</v>
      </c>
      <c r="P45" s="8" t="n">
        <f>P46-P44</f>
        <v>16906.0</v>
      </c>
      <c r="Q45" s="11" t="n">
        <f si="2" t="shared"/>
        <v>820.0</v>
      </c>
      <c r="R45" s="6" t="n">
        <f si="0" t="shared"/>
        <v>20.617073170731707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52.0</v>
      </c>
      <c r="E46" s="8" t="n">
        <v>48.0</v>
      </c>
      <c r="F46" s="8" t="n">
        <v>87.0</v>
      </c>
      <c r="G46" s="8" t="n">
        <v>112.0</v>
      </c>
      <c r="H46" s="8" t="n">
        <v>271.0</v>
      </c>
      <c r="I46" s="8" t="n">
        <v>318.0</v>
      </c>
      <c r="J46" s="8" t="n">
        <v>312.0</v>
      </c>
      <c r="K46" s="8" t="n">
        <v>215.0</v>
      </c>
      <c r="L46" s="8" t="n">
        <v>128.0</v>
      </c>
      <c r="M46" s="8" t="n">
        <v>904.0</v>
      </c>
      <c r="N46" s="11" t="n">
        <f si="5" t="shared"/>
        <v>2447.0</v>
      </c>
      <c r="O46" s="8" t="n">
        <v>410108.0</v>
      </c>
      <c r="P46" s="8" t="n">
        <v>32214.0</v>
      </c>
      <c r="Q46" s="11" t="n">
        <f si="2" t="shared"/>
        <v>1543.0</v>
      </c>
      <c r="R46" s="6" t="n">
        <f si="0" t="shared"/>
        <v>20.87751134154245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30.0</v>
      </c>
      <c r="E47" s="5" t="n">
        <v>59.0</v>
      </c>
      <c r="F47" s="5" t="n">
        <v>80.0</v>
      </c>
      <c r="G47" s="5" t="n">
        <v>55.0</v>
      </c>
      <c r="H47" s="5" t="n">
        <v>79.0</v>
      </c>
      <c r="I47" s="5" t="n">
        <v>60.0</v>
      </c>
      <c r="J47" s="5" t="n">
        <v>12.0</v>
      </c>
      <c r="K47" s="5" t="n">
        <v>12.0</v>
      </c>
      <c r="L47" s="5" t="n">
        <v>6.0</v>
      </c>
      <c r="M47" s="5" t="n">
        <v>69.0</v>
      </c>
      <c r="N47" s="11" t="n">
        <f si="5" t="shared"/>
        <v>462.0</v>
      </c>
      <c r="O47" s="5" t="n">
        <v>16839.0</v>
      </c>
      <c r="P47" s="5" t="n">
        <v>2926.0</v>
      </c>
      <c r="Q47" s="11" t="n">
        <f si="2" t="shared"/>
        <v>393.0</v>
      </c>
      <c r="R47" s="6" t="n">
        <f si="0" t="shared"/>
        <v>7.44529262086514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77700.0</v>
      </c>
      <c r="E48" s="5" t="n">
        <f ref="E48:M48" si="11" t="shared">E47+E46+E43+E39+E25+E18</f>
        <v>220855.0</v>
      </c>
      <c r="F48" s="5" t="n">
        <f si="11" t="shared"/>
        <v>495453.0</v>
      </c>
      <c r="G48" s="5" t="n">
        <f si="11" t="shared"/>
        <v>296129.0</v>
      </c>
      <c r="H48" s="5" t="n">
        <f si="11" t="shared"/>
        <v>356299.0</v>
      </c>
      <c r="I48" s="5" t="n">
        <f si="11" t="shared"/>
        <v>232313.0</v>
      </c>
      <c r="J48" s="5" t="n">
        <f si="11" t="shared"/>
        <v>65677.0</v>
      </c>
      <c r="K48" s="5" t="n">
        <f si="11" t="shared"/>
        <v>35339.0</v>
      </c>
      <c r="L48" s="5" t="n">
        <f si="11" t="shared"/>
        <v>20934.0</v>
      </c>
      <c r="M48" s="5" t="n">
        <f si="11" t="shared"/>
        <v>267165.0</v>
      </c>
      <c r="N48" s="11" t="n">
        <f si="5" t="shared"/>
        <v>2067864.0</v>
      </c>
      <c r="O48" s="5" t="n">
        <f>O47+O46+O43+O39+O25+O18</f>
        <v>1.21260921E8</v>
      </c>
      <c r="P48" s="5" t="n">
        <f>P47+P46+P43+P39+P25+P18</f>
        <v>1.2280787E7</v>
      </c>
      <c r="Q48" s="11" t="n">
        <f si="2" t="shared"/>
        <v>1800699.0</v>
      </c>
      <c r="R48" s="6" t="n">
        <f si="0" t="shared"/>
        <v>6.82001100683679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3.7575004932626133</v>
      </c>
      <c r="E49" s="6" t="n">
        <f ref="E49" si="13" t="shared">E48/$N$48*100</f>
        <v>10.6803445487711</v>
      </c>
      <c r="F49" s="6" t="n">
        <f ref="F49" si="14" t="shared">F48/$N$48*100</f>
        <v>23.95965111825536</v>
      </c>
      <c r="G49" s="6" t="n">
        <f ref="G49" si="15" t="shared">G48/$N$48*100</f>
        <v>14.320525914663634</v>
      </c>
      <c r="H49" s="6" t="n">
        <f ref="H49" si="16" t="shared">H48/$N$48*100</f>
        <v>17.23029174065606</v>
      </c>
      <c r="I49" s="6" t="n">
        <f ref="I49" si="17" t="shared">I48/$N$48*100</f>
        <v>11.23444288405814</v>
      </c>
      <c r="J49" s="6" t="n">
        <f ref="J49" si="18" t="shared">J48/$N$48*100</f>
        <v>3.176079277940909</v>
      </c>
      <c r="K49" s="6" t="n">
        <f ref="K49" si="19" t="shared">K48/$N$48*100</f>
        <v>1.7089615177787323</v>
      </c>
      <c r="L49" s="6" t="n">
        <f ref="L49" si="20" t="shared">L48/$N$48*100</f>
        <v>1.012348974594074</v>
      </c>
      <c r="M49" s="6" t="n">
        <f ref="M49" si="21" t="shared">M48/$N$48*100</f>
        <v>12.919853530019381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