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3年3月來臺旅客人次及成長率－按國籍分
Table 1-3 Visitor Arrivals by Nationality,
 March, 2024</t>
  </si>
  <si>
    <t>113年3月
Mar.., 2024</t>
  </si>
  <si>
    <t>112年3月
Mar.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51323.0</v>
      </c>
      <c r="E3" s="4" t="n">
        <v>62856.0</v>
      </c>
      <c r="F3" s="5" t="n">
        <f>IF(E3=0,"-",(D3-E3)/E3*100)</f>
        <v>140.7455135547919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93970.0</v>
      </c>
      <c r="E4" s="4" t="n">
        <v>52297.0</v>
      </c>
      <c r="F4" s="5" t="n">
        <f ref="F4:F46" si="0" t="shared">IF(E4=0,"-",(D4-E4)/E4*100)</f>
        <v>79.68525919268792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4165.0</v>
      </c>
      <c r="E5" s="4" t="n">
        <v>3029.0</v>
      </c>
      <c r="F5" s="5" t="n">
        <f si="0" t="shared"/>
        <v>37.50412677451304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382.0</v>
      </c>
      <c r="E6" s="4" t="n">
        <v>1371.0</v>
      </c>
      <c r="F6" s="5" t="n">
        <f si="0" t="shared"/>
        <v>0.802334062727936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54087.0</v>
      </c>
      <c r="E7" s="4" t="n">
        <v>41061.0</v>
      </c>
      <c r="F7" s="5" t="n">
        <f si="0" t="shared"/>
        <v>31.723533279754513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47460.0</v>
      </c>
      <c r="E8" s="4" t="n">
        <v>39172.0</v>
      </c>
      <c r="F8" s="5" t="n">
        <f si="0" t="shared"/>
        <v>21.157969978556114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6710.0</v>
      </c>
      <c r="E9" s="4" t="n">
        <v>15342.0</v>
      </c>
      <c r="F9" s="5" t="n">
        <f si="0" t="shared"/>
        <v>8.9166992569417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45079.0</v>
      </c>
      <c r="E10" s="4" t="n">
        <v>23683.0</v>
      </c>
      <c r="F10" s="5" t="n">
        <f si="0" t="shared"/>
        <v>90.34328421230418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47190.0</v>
      </c>
      <c r="E11" s="4" t="n">
        <v>37924.0</v>
      </c>
      <c r="F11" s="5" t="n">
        <f si="0" t="shared"/>
        <v>24.43307667967514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7053.0</v>
      </c>
      <c r="E12" s="4" t="n">
        <v>36437.0</v>
      </c>
      <c r="F12" s="5" t="n">
        <f si="0" t="shared"/>
        <v>1.6905892362159343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2136.0</v>
      </c>
      <c r="E13" s="4" t="n">
        <f>E14-E7-E8-E9-E10-E11-E12</f>
        <v>1308.0</v>
      </c>
      <c r="F13" s="5" t="n">
        <f si="0" t="shared"/>
        <v>63.30275229357798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249715.0</v>
      </c>
      <c r="E14" s="4" t="n">
        <v>194927.0</v>
      </c>
      <c r="F14" s="5" t="n">
        <f si="0" t="shared"/>
        <v>28.106932338772978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750.0</v>
      </c>
      <c r="E15" s="4" t="n">
        <f>E16-E3-E4-E5-E6-E14</f>
        <v>621.0</v>
      </c>
      <c r="F15" s="5" t="n">
        <f si="0" t="shared"/>
        <v>20.77294685990338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501305.0</v>
      </c>
      <c r="E16" s="4" t="n">
        <v>315101.0</v>
      </c>
      <c r="F16" s="5" t="n">
        <f si="0" t="shared"/>
        <v>59.09343353400973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6650.0</v>
      </c>
      <c r="E17" s="4" t="n">
        <v>10255.0</v>
      </c>
      <c r="F17" s="5" t="n">
        <f si="0" t="shared"/>
        <v>62.35982447586543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66013.0</v>
      </c>
      <c r="E18" s="4" t="n">
        <v>40914.0</v>
      </c>
      <c r="F18" s="5" t="n">
        <f si="0" t="shared"/>
        <v>61.34574962115658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474.0</v>
      </c>
      <c r="E19" s="4" t="n">
        <v>247.0</v>
      </c>
      <c r="F19" s="5" t="n">
        <f si="0" t="shared"/>
        <v>91.90283400809717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94.0</v>
      </c>
      <c r="E20" s="4" t="n">
        <v>342.0</v>
      </c>
      <c r="F20" s="5" t="n">
        <f si="0" t="shared"/>
        <v>15.204678362573098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14.0</v>
      </c>
      <c r="E21" s="4" t="n">
        <v>78.0</v>
      </c>
      <c r="F21" s="5" t="n">
        <f si="0" t="shared"/>
        <v>46.15384615384615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1112.0</v>
      </c>
      <c r="E22" s="4" t="n">
        <f>E23-E17-E18-E19-E20-E21</f>
        <v>906.0</v>
      </c>
      <c r="F22" s="5" t="n">
        <f>IF(E22=0,"-",(D22-E22)/E22*100)</f>
        <v>22.737306843267106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84757.0</v>
      </c>
      <c r="E23" s="4" t="n">
        <v>52742.0</v>
      </c>
      <c r="F23" s="5" t="n">
        <f si="0" t="shared"/>
        <v>60.7011489894202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881.0</v>
      </c>
      <c r="E24" s="4" t="n">
        <v>624.0</v>
      </c>
      <c r="F24" s="5" t="n">
        <f si="0" t="shared"/>
        <v>41.18589743589743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5627.0</v>
      </c>
      <c r="E25" s="4" t="n">
        <v>4232.0</v>
      </c>
      <c r="F25" s="5" t="n">
        <f si="0" t="shared"/>
        <v>32.96313799621928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16080.0</v>
      </c>
      <c r="E26" s="4" t="n">
        <v>6047.0</v>
      </c>
      <c r="F26" s="5" t="n">
        <f si="0" t="shared"/>
        <v>165.91698362824542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2546.0</v>
      </c>
      <c r="E27" s="4" t="n">
        <v>1887.0</v>
      </c>
      <c r="F27" s="5" t="n">
        <f si="0" t="shared"/>
        <v>34.92315845257022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385.0</v>
      </c>
      <c r="E28" s="4" t="n">
        <v>2127.0</v>
      </c>
      <c r="F28" s="5" t="n">
        <f si="0" t="shared"/>
        <v>12.129760225669958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464.0</v>
      </c>
      <c r="E29" s="4" t="n">
        <v>884.0</v>
      </c>
      <c r="F29" s="5" t="n">
        <f si="0" t="shared"/>
        <v>65.61085972850678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670.0</v>
      </c>
      <c r="E30" s="4" t="n">
        <v>1076.0</v>
      </c>
      <c r="F30" s="5" t="n">
        <f si="0" t="shared"/>
        <v>55.20446096654275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1839.0</v>
      </c>
      <c r="E31" s="4" t="n">
        <v>7236.0</v>
      </c>
      <c r="F31" s="5" t="n">
        <f si="0" t="shared"/>
        <v>63.612493090105026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359.0</v>
      </c>
      <c r="E32" s="4" t="n">
        <v>792.0</v>
      </c>
      <c r="F32" s="5" t="n">
        <f si="0" t="shared"/>
        <v>71.5909090909091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238.0</v>
      </c>
      <c r="E33" s="4" t="n">
        <v>145.0</v>
      </c>
      <c r="F33" s="5" t="n">
        <f si="0" t="shared"/>
        <v>64.13793103448275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755.0</v>
      </c>
      <c r="E34" s="4" t="n">
        <v>627.0</v>
      </c>
      <c r="F34" s="5" t="n">
        <f si="0" t="shared"/>
        <v>20.414673046251995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8521.0</v>
      </c>
      <c r="E35" s="4" t="n">
        <f>E36-E24-E25-E26-E27-E28-E29-E30-E31-E32-E33-E34</f>
        <v>5941.0</v>
      </c>
      <c r="F35" s="5" t="n">
        <f si="0" t="shared"/>
        <v>43.42703248611345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53365.0</v>
      </c>
      <c r="E36" s="4" t="n">
        <v>31618.0</v>
      </c>
      <c r="F36" s="5" t="n">
        <f si="0" t="shared"/>
        <v>68.78044152065279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1799.0</v>
      </c>
      <c r="E37" s="4" t="n">
        <v>6520.0</v>
      </c>
      <c r="F37" s="5" t="n">
        <f si="0" t="shared"/>
        <v>80.96625766871166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970.0</v>
      </c>
      <c r="E38" s="4" t="n">
        <v>1206.0</v>
      </c>
      <c r="F38" s="5" t="n">
        <f si="0" t="shared"/>
        <v>63.349917081260365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53.0</v>
      </c>
      <c r="E39" s="4" t="n">
        <f>E40-E37-E38</f>
        <v>109.0</v>
      </c>
      <c r="F39" s="5" t="n">
        <f si="0" t="shared"/>
        <v>40.36697247706422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3922.0</v>
      </c>
      <c r="E40" s="4" t="n">
        <v>7835.0</v>
      </c>
      <c r="F40" s="5" t="n">
        <f si="0" t="shared"/>
        <v>77.68985322271857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371.0</v>
      </c>
      <c r="E41" s="4" t="n">
        <v>280.0</v>
      </c>
      <c r="F41" s="5" t="n">
        <f si="0" t="shared"/>
        <v>32.5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461.0</v>
      </c>
      <c r="E42" s="4" t="n">
        <f>E43-E41</f>
        <v>347.0</v>
      </c>
      <c r="F42" s="5" t="n">
        <f si="0" t="shared"/>
        <v>32.85302593659942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832.0</v>
      </c>
      <c r="E43" s="4" t="n">
        <v>627.0</v>
      </c>
      <c r="F43" s="5" t="n">
        <f si="0" t="shared"/>
        <v>32.695374800637964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56.0</v>
      </c>
      <c r="E44" s="4" t="n">
        <v>66.0</v>
      </c>
      <c r="F44" s="5" t="n">
        <f si="0" t="shared"/>
        <v>-15.151515151515152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57371.0</v>
      </c>
      <c r="E45" s="4" t="n">
        <v>78182.0</v>
      </c>
      <c r="F45" s="5" t="n">
        <f si="0" t="shared"/>
        <v>101.288020260418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811608.0</v>
      </c>
      <c r="E46" s="8" t="n">
        <f>E44+E43+E40+E36+E23+E16+E45</f>
        <v>486171.0</v>
      </c>
      <c r="F46" s="5" t="n">
        <f si="0" t="shared"/>
        <v>66.93879314068508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