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<sst xmlns="http://schemas.openxmlformats.org/spreadsheetml/2006/main" count="118" uniqueCount="73">
  <si>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</si>
  <si>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</si>
  <si>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</si>
  <si>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</si>
  <si>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</si>
  <si>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</si>
  <si>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</si>
  <si>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</si>
  <si>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</si>
  <si>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</si>
  <si>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</si>
  <si>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</si>
  <si>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</si>
  <si>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</si>
  <si>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</si>
  <si>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</si>
  <si>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</si>
  <si>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</si>
  <si>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</si>
  <si>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</si>
  <si>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</si>
  <si>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</si>
  <si>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</si>
  <si>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</si>
  <si>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</si>
  <si>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</si>
  <si>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</si>
  <si>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</si>
  <si>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</si>
  <si>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</si>
  <si>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</si>
  <si>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</si>
  <si>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</si>
  <si>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</si>
  <si>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</si>
  <si>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</si>
  <si>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</si>
  <si>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</si>
  <si>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</si>
  <si>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</si>
  <si>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</si>
  <si>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</si>
  <si>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</si>
  <si>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</si>
  <si>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</si>
  <si>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</si>
  <si>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</si>
  <si>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</si>
  <si>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</si>
  <si>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</si>
  <si>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</si>
  <si>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</si>
  <si>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</si>
  <si>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</si>
  <si>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</si>
  <si>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</si>
  <si>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</si>
  <si>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</si>
  <si>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</si>
  <si>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</si>
  <si>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</si>
  <si>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</si>
  <si>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</si>
  <si>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</si>
  <si>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</si>
  <si>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</si>
  <si>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</si>
  <si>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</si>
  <si>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</si>
  <si>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</si>
  <si>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</si>
  <si>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113年1至2月來臺旅客人次～按停留夜數分
Table 1-8  Visitor Arrivals  by Length of Stay,
January-February,2024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</si>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</sst>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6103.0</v>
      </c>
      <c r="E3" s="4" t="n">
        <v>23676.0</v>
      </c>
      <c r="F3" s="4" t="n">
        <v>46935.0</v>
      </c>
      <c r="G3" s="4" t="n">
        <v>48489.0</v>
      </c>
      <c r="H3" s="4" t="n">
        <v>44540.0</v>
      </c>
      <c r="I3" s="4" t="n">
        <v>14753.0</v>
      </c>
      <c r="J3" s="4" t="n">
        <v>2995.0</v>
      </c>
      <c r="K3" s="4" t="n">
        <v>481.0</v>
      </c>
      <c r="L3" s="4" t="n">
        <v>327.0</v>
      </c>
      <c r="M3" s="4" t="n">
        <v>11727.0</v>
      </c>
      <c r="N3" s="11" t="n">
        <f>SUM(D3:M3)</f>
        <v>200026.0</v>
      </c>
      <c r="O3" s="4" t="n">
        <v>1839889.0</v>
      </c>
      <c r="P3" s="4" t="n">
        <v>899341.0</v>
      </c>
      <c r="Q3" s="11" t="n">
        <f>SUM(D3:L3)</f>
        <v>188299.0</v>
      </c>
      <c r="R3" s="6" t="n">
        <f ref="R3:R48" si="0" t="shared">IF(P3&lt;&gt;0,P3/SUM(D3:L3),0)</f>
        <v>4.776132640109613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1490.0</v>
      </c>
      <c r="E4" s="5" t="n">
        <v>2364.0</v>
      </c>
      <c r="F4" s="5" t="n">
        <v>4158.0</v>
      </c>
      <c r="G4" s="5" t="n">
        <v>5112.0</v>
      </c>
      <c r="H4" s="5" t="n">
        <v>11827.0</v>
      </c>
      <c r="I4" s="5" t="n">
        <v>13891.0</v>
      </c>
      <c r="J4" s="5" t="n">
        <v>5376.0</v>
      </c>
      <c r="K4" s="5" t="n">
        <v>2397.0</v>
      </c>
      <c r="L4" s="5" t="n">
        <v>1944.0</v>
      </c>
      <c r="M4" s="5" t="n">
        <v>26686.0</v>
      </c>
      <c r="N4" s="11" t="n">
        <f ref="N4:N14" si="1" t="shared">SUM(D4:M4)</f>
        <v>75245.0</v>
      </c>
      <c r="O4" s="5" t="n">
        <v>3209946.0</v>
      </c>
      <c r="P4" s="5" t="n">
        <v>635270.0</v>
      </c>
      <c r="Q4" s="11" t="n">
        <f ref="Q4:Q48" si="2" t="shared">SUM(D4:L4)</f>
        <v>48559.0</v>
      </c>
      <c r="R4" s="6" t="n">
        <f si="0" t="shared"/>
        <v>13.08243579974876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11397.0</v>
      </c>
      <c r="E5" s="5" t="n">
        <v>51150.0</v>
      </c>
      <c r="F5" s="5" t="n">
        <v>63611.0</v>
      </c>
      <c r="G5" s="5" t="n">
        <v>23515.0</v>
      </c>
      <c r="H5" s="5" t="n">
        <v>17446.0</v>
      </c>
      <c r="I5" s="5" t="n">
        <v>8229.0</v>
      </c>
      <c r="J5" s="5" t="n">
        <v>3336.0</v>
      </c>
      <c r="K5" s="5" t="n">
        <v>2957.0</v>
      </c>
      <c r="L5" s="5" t="n">
        <v>1609.0</v>
      </c>
      <c r="M5" s="5" t="n">
        <v>24251.0</v>
      </c>
      <c r="N5" s="11" t="n">
        <f si="1" t="shared"/>
        <v>207501.0</v>
      </c>
      <c r="O5" s="5" t="n">
        <v>1924142.0</v>
      </c>
      <c r="P5" s="5" t="n">
        <v>904348.0</v>
      </c>
      <c r="Q5" s="11" t="n">
        <f si="2" t="shared"/>
        <v>183250.0</v>
      </c>
      <c r="R5" s="6" t="n">
        <f si="0" t="shared"/>
        <v>4.935050477489768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3595.0</v>
      </c>
      <c r="E6" s="5" t="n">
        <v>22398.0</v>
      </c>
      <c r="F6" s="5" t="n">
        <v>125499.0</v>
      </c>
      <c r="G6" s="5" t="n">
        <v>38812.0</v>
      </c>
      <c r="H6" s="5" t="n">
        <v>17726.0</v>
      </c>
      <c r="I6" s="5" t="n">
        <v>4721.0</v>
      </c>
      <c r="J6" s="5" t="n">
        <v>1788.0</v>
      </c>
      <c r="K6" s="5" t="n">
        <v>1408.0</v>
      </c>
      <c r="L6" s="5" t="n">
        <v>692.0</v>
      </c>
      <c r="M6" s="5" t="n">
        <v>4777.0</v>
      </c>
      <c r="N6" s="11" t="n">
        <f si="1" t="shared"/>
        <v>221416.0</v>
      </c>
      <c r="O6" s="5" t="n">
        <v>1230395.0</v>
      </c>
      <c r="P6" s="5" t="n">
        <v>877019.0</v>
      </c>
      <c r="Q6" s="11" t="n">
        <f si="2" t="shared"/>
        <v>216639.0</v>
      </c>
      <c r="R6" s="6" t="n">
        <f si="0" t="shared"/>
        <v>4.04829693637803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260.0</v>
      </c>
      <c r="E7" s="5" t="n">
        <v>241.0</v>
      </c>
      <c r="F7" s="5" t="n">
        <v>236.0</v>
      </c>
      <c r="G7" s="5" t="n">
        <v>325.0</v>
      </c>
      <c r="H7" s="5" t="n">
        <v>647.0</v>
      </c>
      <c r="I7" s="5" t="n">
        <v>618.0</v>
      </c>
      <c r="J7" s="5" t="n">
        <v>310.0</v>
      </c>
      <c r="K7" s="5" t="n">
        <v>433.0</v>
      </c>
      <c r="L7" s="5" t="n">
        <v>276.0</v>
      </c>
      <c r="M7" s="5" t="n">
        <v>2051.0</v>
      </c>
      <c r="N7" s="11" t="n">
        <f si="1" t="shared"/>
        <v>5397.0</v>
      </c>
      <c r="O7" s="5" t="n">
        <v>613299.0</v>
      </c>
      <c r="P7" s="5" t="n">
        <v>61318.0</v>
      </c>
      <c r="Q7" s="11" t="n">
        <f si="2" t="shared"/>
        <v>3346.0</v>
      </c>
      <c r="R7" s="6" t="n">
        <f si="0" t="shared"/>
        <v>18.32576210400478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150.0</v>
      </c>
      <c r="E8" s="5" t="n">
        <v>163.0</v>
      </c>
      <c r="F8" s="5" t="n">
        <v>252.0</v>
      </c>
      <c r="G8" s="5" t="n">
        <v>234.0</v>
      </c>
      <c r="H8" s="5" t="n">
        <v>390.0</v>
      </c>
      <c r="I8" s="5" t="n">
        <v>456.0</v>
      </c>
      <c r="J8" s="5" t="n">
        <v>225.0</v>
      </c>
      <c r="K8" s="5" t="n">
        <v>94.0</v>
      </c>
      <c r="L8" s="5" t="n">
        <v>76.0</v>
      </c>
      <c r="M8" s="5" t="n">
        <v>254.0</v>
      </c>
      <c r="N8" s="11" t="n">
        <f si="1" t="shared"/>
        <v>2294.0</v>
      </c>
      <c r="O8" s="5" t="n">
        <v>75508.0</v>
      </c>
      <c r="P8" s="5" t="n">
        <v>24576.0</v>
      </c>
      <c r="Q8" s="11" t="n">
        <f si="2" t="shared"/>
        <v>2040.0</v>
      </c>
      <c r="R8" s="6" t="n">
        <f si="0" t="shared"/>
        <v>12.047058823529412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2516.0</v>
      </c>
      <c r="E9" s="5" t="n">
        <v>1430.0</v>
      </c>
      <c r="F9" s="5" t="n">
        <v>3577.0</v>
      </c>
      <c r="G9" s="5" t="n">
        <v>7903.0</v>
      </c>
      <c r="H9" s="5" t="n">
        <v>29440.0</v>
      </c>
      <c r="I9" s="5" t="n">
        <v>14400.0</v>
      </c>
      <c r="J9" s="5" t="n">
        <v>2994.0</v>
      </c>
      <c r="K9" s="5" t="n">
        <v>1826.0</v>
      </c>
      <c r="L9" s="5" t="n">
        <v>1314.0</v>
      </c>
      <c r="M9" s="5" t="n">
        <v>14047.0</v>
      </c>
      <c r="N9" s="11" t="n">
        <f si="1" t="shared"/>
        <v>79447.0</v>
      </c>
      <c r="O9" s="5" t="n">
        <v>4645155.0</v>
      </c>
      <c r="P9" s="5" t="n">
        <v>611809.0</v>
      </c>
      <c r="Q9" s="11" t="n">
        <f si="2" t="shared"/>
        <v>65400.0</v>
      </c>
      <c r="R9" s="6" t="n">
        <f si="0" t="shared"/>
        <v>9.354877675840978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1081.0</v>
      </c>
      <c r="E10" s="5" t="n">
        <v>2475.0</v>
      </c>
      <c r="F10" s="5" t="n">
        <v>5488.0</v>
      </c>
      <c r="G10" s="5" t="n">
        <v>8433.0</v>
      </c>
      <c r="H10" s="5" t="n">
        <v>24131.0</v>
      </c>
      <c r="I10" s="5" t="n">
        <v>18312.0</v>
      </c>
      <c r="J10" s="5" t="n">
        <v>2077.0</v>
      </c>
      <c r="K10" s="5" t="n">
        <v>562.0</v>
      </c>
      <c r="L10" s="5" t="n">
        <v>195.0</v>
      </c>
      <c r="M10" s="5" t="n">
        <v>999.0</v>
      </c>
      <c r="N10" s="11" t="n">
        <f si="1" t="shared"/>
        <v>63753.0</v>
      </c>
      <c r="O10" s="5" t="n">
        <v>593991.0</v>
      </c>
      <c r="P10" s="5" t="n">
        <v>463312.0</v>
      </c>
      <c r="Q10" s="11" t="n">
        <f si="2" t="shared"/>
        <v>62754.0</v>
      </c>
      <c r="R10" s="6" t="n">
        <f si="0" t="shared"/>
        <v>7.382987538642955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1781.0</v>
      </c>
      <c r="E11" s="5" t="n">
        <v>546.0</v>
      </c>
      <c r="F11" s="5" t="n">
        <v>969.0</v>
      </c>
      <c r="G11" s="5" t="n">
        <v>1391.0</v>
      </c>
      <c r="H11" s="5" t="n">
        <v>4074.0</v>
      </c>
      <c r="I11" s="5" t="n">
        <v>4742.0</v>
      </c>
      <c r="J11" s="5" t="n">
        <v>1284.0</v>
      </c>
      <c r="K11" s="5" t="n">
        <v>914.0</v>
      </c>
      <c r="L11" s="5" t="n">
        <v>512.0</v>
      </c>
      <c r="M11" s="5" t="n">
        <v>12538.0</v>
      </c>
      <c r="N11" s="11" t="n">
        <f si="1" t="shared"/>
        <v>28751.0</v>
      </c>
      <c r="O11" s="5" t="n">
        <v>1.2111479E7</v>
      </c>
      <c r="P11" s="5" t="n">
        <v>195076.0</v>
      </c>
      <c r="Q11" s="11" t="n">
        <f si="2" t="shared"/>
        <v>16213.0</v>
      </c>
      <c r="R11" s="6" t="n">
        <f si="0" t="shared"/>
        <v>12.032073027817184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1924.0</v>
      </c>
      <c r="E12" s="5" t="n">
        <v>3990.0</v>
      </c>
      <c r="F12" s="5" t="n">
        <v>12042.0</v>
      </c>
      <c r="G12" s="5" t="n">
        <v>11766.0</v>
      </c>
      <c r="H12" s="5" t="n">
        <v>13541.0</v>
      </c>
      <c r="I12" s="5" t="n">
        <v>9774.0</v>
      </c>
      <c r="J12" s="5" t="n">
        <v>617.0</v>
      </c>
      <c r="K12" s="5" t="n">
        <v>743.0</v>
      </c>
      <c r="L12" s="5" t="n">
        <v>407.0</v>
      </c>
      <c r="M12" s="5" t="n">
        <v>13320.0</v>
      </c>
      <c r="N12" s="11" t="n">
        <f si="1" t="shared"/>
        <v>68124.0</v>
      </c>
      <c r="O12" s="5" t="n">
        <v>1.1680286E7</v>
      </c>
      <c r="P12" s="5" t="n">
        <v>356539.0</v>
      </c>
      <c r="Q12" s="11" t="n">
        <f si="2" t="shared"/>
        <v>54804.0</v>
      </c>
      <c r="R12" s="6" t="n">
        <f si="0" t="shared"/>
        <v>6.505711261951682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1166.0</v>
      </c>
      <c r="E13" s="5" t="n">
        <v>4160.0</v>
      </c>
      <c r="F13" s="5" t="n">
        <v>15831.0</v>
      </c>
      <c r="G13" s="5" t="n">
        <v>12091.0</v>
      </c>
      <c r="H13" s="5" t="n">
        <v>9394.0</v>
      </c>
      <c r="I13" s="5" t="n">
        <v>13004.0</v>
      </c>
      <c r="J13" s="5" t="n">
        <v>1212.0</v>
      </c>
      <c r="K13" s="5" t="n">
        <v>805.0</v>
      </c>
      <c r="L13" s="5" t="n">
        <v>539.0</v>
      </c>
      <c r="M13" s="5" t="n">
        <v>8506.0</v>
      </c>
      <c r="N13" s="11" t="n">
        <f si="1" t="shared"/>
        <v>66708.0</v>
      </c>
      <c r="O13" s="5" t="n">
        <v>6068129.0</v>
      </c>
      <c r="P13" s="5" t="n">
        <v>417756.0</v>
      </c>
      <c r="Q13" s="11" t="n">
        <f si="2" t="shared"/>
        <v>58202.0</v>
      </c>
      <c r="R13" s="6" t="n">
        <f si="0" t="shared"/>
        <v>7.177691488265008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447.0</v>
      </c>
      <c r="E14" s="5" t="n">
        <v>605.0</v>
      </c>
      <c r="F14" s="5" t="n">
        <v>2268.0</v>
      </c>
      <c r="G14" s="5" t="n">
        <v>7310.0</v>
      </c>
      <c r="H14" s="5" t="n">
        <v>3610.0</v>
      </c>
      <c r="I14" s="5" t="n">
        <v>3391.0</v>
      </c>
      <c r="J14" s="5" t="n">
        <v>1439.0</v>
      </c>
      <c r="K14" s="5" t="n">
        <v>1917.0</v>
      </c>
      <c r="L14" s="5" t="n">
        <v>2194.0</v>
      </c>
      <c r="M14" s="5" t="n">
        <v>44199.0</v>
      </c>
      <c r="N14" s="11" t="n">
        <f si="1" t="shared"/>
        <v>67380.0</v>
      </c>
      <c r="O14" s="5" t="n">
        <v>3.3562831E7</v>
      </c>
      <c r="P14" s="5" t="n">
        <v>388165.0</v>
      </c>
      <c r="Q14" s="11" t="n">
        <f si="2" t="shared"/>
        <v>23181.0</v>
      </c>
      <c r="R14" s="6" t="n">
        <f si="0" t="shared"/>
        <v>16.744963547733057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122.0</v>
      </c>
      <c r="E15" s="5" t="n">
        <f ref="E15:M15" si="3" t="shared">E16-E9-E10-E11-E12-E13-E14</f>
        <v>116.0</v>
      </c>
      <c r="F15" s="5" t="n">
        <f si="3" t="shared"/>
        <v>296.0</v>
      </c>
      <c r="G15" s="5" t="n">
        <f si="3" t="shared"/>
        <v>322.0</v>
      </c>
      <c r="H15" s="5" t="n">
        <f si="3" t="shared"/>
        <v>890.0</v>
      </c>
      <c r="I15" s="5" t="n">
        <f si="3" t="shared"/>
        <v>677.0</v>
      </c>
      <c r="J15" s="5" t="n">
        <f si="3" t="shared"/>
        <v>266.0</v>
      </c>
      <c r="K15" s="5" t="n">
        <f si="3" t="shared"/>
        <v>148.0</v>
      </c>
      <c r="L15" s="5" t="n">
        <f si="3" t="shared"/>
        <v>104.0</v>
      </c>
      <c r="M15" s="5" t="n">
        <f si="3" t="shared"/>
        <v>810.0</v>
      </c>
      <c r="N15" s="5" t="n">
        <f ref="N15" si="4" t="shared">N16-N9-N10-N11-N12-N13-N14</f>
        <v>3751.0</v>
      </c>
      <c r="O15" s="5" t="n">
        <f>O16-O9-O10-O11-O12-O13-O14</f>
        <v>333067.0</v>
      </c>
      <c r="P15" s="5" t="n">
        <f>P16-P9-P10-P11-P12-P13-P14</f>
        <v>36681.0</v>
      </c>
      <c r="Q15" s="11" t="n">
        <f si="2" t="shared"/>
        <v>2941.0</v>
      </c>
      <c r="R15" s="6" t="n">
        <f si="0" t="shared"/>
        <v>12.472288337300238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9037.0</v>
      </c>
      <c r="E16" s="5" t="n">
        <v>13322.0</v>
      </c>
      <c r="F16" s="5" t="n">
        <v>40471.0</v>
      </c>
      <c r="G16" s="5" t="n">
        <v>49216.0</v>
      </c>
      <c r="H16" s="5" t="n">
        <v>85080.0</v>
      </c>
      <c r="I16" s="5" t="n">
        <v>64300.0</v>
      </c>
      <c r="J16" s="5" t="n">
        <v>9889.0</v>
      </c>
      <c r="K16" s="5" t="n">
        <v>6915.0</v>
      </c>
      <c r="L16" s="5" t="n">
        <v>5265.0</v>
      </c>
      <c r="M16" s="5" t="n">
        <v>94419.0</v>
      </c>
      <c r="N16" s="11" t="n">
        <f ref="N16:N48" si="5" t="shared">SUM(D16:M16)</f>
        <v>377914.0</v>
      </c>
      <c r="O16" s="5" t="n">
        <v>6.8994938E7</v>
      </c>
      <c r="P16" s="5" t="n">
        <v>2469338.0</v>
      </c>
      <c r="Q16" s="11" t="n">
        <f si="2" t="shared"/>
        <v>283495.0</v>
      </c>
      <c r="R16" s="6" t="n">
        <f si="0" t="shared"/>
        <v>8.71034057038043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444.0</v>
      </c>
      <c r="E17" s="5" t="n">
        <f ref="E17:M17" si="6" t="shared">E18-E16-E3-E4-E5-E6-E7-E8</f>
        <v>1183.0</v>
      </c>
      <c r="F17" s="5" t="n">
        <f si="6" t="shared"/>
        <v>1347.0</v>
      </c>
      <c r="G17" s="5" t="n">
        <f si="6" t="shared"/>
        <v>995.0</v>
      </c>
      <c r="H17" s="5" t="n">
        <f si="6" t="shared"/>
        <v>1095.0</v>
      </c>
      <c r="I17" s="5" t="n">
        <f si="6" t="shared"/>
        <v>813.0</v>
      </c>
      <c r="J17" s="5" t="n">
        <f si="6" t="shared"/>
        <v>240.0</v>
      </c>
      <c r="K17" s="5" t="n">
        <f si="6" t="shared"/>
        <v>153.0</v>
      </c>
      <c r="L17" s="5" t="n">
        <f si="6" t="shared"/>
        <v>82.0</v>
      </c>
      <c r="M17" s="5" t="n">
        <f si="6" t="shared"/>
        <v>731.0</v>
      </c>
      <c r="N17" s="11" t="n">
        <f si="5" t="shared"/>
        <v>7083.0</v>
      </c>
      <c r="O17" s="5" t="n">
        <f>O18-O16-O3-O4-O5-O6-O7-O8</f>
        <v>245338.0</v>
      </c>
      <c r="P17" s="5" t="n">
        <f>P18-P16-P3-P4-P5-P6-P7-P8</f>
        <v>44389.0</v>
      </c>
      <c r="Q17" s="11" t="n">
        <f si="2" t="shared"/>
        <v>6352.0</v>
      </c>
      <c r="R17" s="6" t="n">
        <f si="0" t="shared"/>
        <v>6.988192695214106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32476.0</v>
      </c>
      <c r="E18" s="5" t="n">
        <v>114497.0</v>
      </c>
      <c r="F18" s="5" t="n">
        <v>282509.0</v>
      </c>
      <c r="G18" s="5" t="n">
        <v>166698.0</v>
      </c>
      <c r="H18" s="5" t="n">
        <v>178751.0</v>
      </c>
      <c r="I18" s="5" t="n">
        <v>107781.0</v>
      </c>
      <c r="J18" s="5" t="n">
        <v>24159.0</v>
      </c>
      <c r="K18" s="5" t="n">
        <v>14838.0</v>
      </c>
      <c r="L18" s="5" t="n">
        <v>10271.0</v>
      </c>
      <c r="M18" s="5" t="n">
        <v>164896.0</v>
      </c>
      <c r="N18" s="11" t="n">
        <f si="5" t="shared"/>
        <v>1096876.0</v>
      </c>
      <c r="O18" s="5" t="n">
        <v>7.8133455E7</v>
      </c>
      <c r="P18" s="5" t="n">
        <v>5915599.0</v>
      </c>
      <c r="Q18" s="11" t="n">
        <f si="2" t="shared"/>
        <v>931980.0</v>
      </c>
      <c r="R18" s="6" t="n">
        <f si="0" t="shared"/>
        <v>6.347345436597352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1589.0</v>
      </c>
      <c r="E19" s="5" t="n">
        <v>1039.0</v>
      </c>
      <c r="F19" s="5" t="n">
        <v>1813.0</v>
      </c>
      <c r="G19" s="5" t="n">
        <v>1719.0</v>
      </c>
      <c r="H19" s="5" t="n">
        <v>2761.0</v>
      </c>
      <c r="I19" s="5" t="n">
        <v>3224.0</v>
      </c>
      <c r="J19" s="5" t="n">
        <v>1693.0</v>
      </c>
      <c r="K19" s="5" t="n">
        <v>713.0</v>
      </c>
      <c r="L19" s="5" t="n">
        <v>329.0</v>
      </c>
      <c r="M19" s="5" t="n">
        <v>2232.0</v>
      </c>
      <c r="N19" s="11" t="n">
        <f si="5" t="shared"/>
        <v>17112.0</v>
      </c>
      <c r="O19" s="5" t="n">
        <v>322660.0</v>
      </c>
      <c r="P19" s="5" t="n">
        <v>158093.0</v>
      </c>
      <c r="Q19" s="11" t="n">
        <f si="2" t="shared"/>
        <v>14880.0</v>
      </c>
      <c r="R19" s="6" t="n">
        <f si="0" t="shared"/>
        <v>10.624529569892474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8703.0</v>
      </c>
      <c r="E20" s="5" t="n">
        <v>5182.0</v>
      </c>
      <c r="F20" s="5" t="n">
        <v>7697.0</v>
      </c>
      <c r="G20" s="5" t="n">
        <v>7505.0</v>
      </c>
      <c r="H20" s="5" t="n">
        <v>17358.0</v>
      </c>
      <c r="I20" s="5" t="n">
        <v>24613.0</v>
      </c>
      <c r="J20" s="5" t="n">
        <v>9825.0</v>
      </c>
      <c r="K20" s="5" t="n">
        <v>3647.0</v>
      </c>
      <c r="L20" s="5" t="n">
        <v>1702.0</v>
      </c>
      <c r="M20" s="5" t="n">
        <v>10142.0</v>
      </c>
      <c r="N20" s="11" t="n">
        <f si="5" t="shared"/>
        <v>96374.0</v>
      </c>
      <c r="O20" s="5" t="n">
        <v>1678204.0</v>
      </c>
      <c r="P20" s="5" t="n">
        <v>931067.0</v>
      </c>
      <c r="Q20" s="11" t="n">
        <f si="2" t="shared"/>
        <v>86232.0</v>
      </c>
      <c r="R20" s="6" t="n">
        <f si="0" t="shared"/>
        <v>10.797233045737082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27.0</v>
      </c>
      <c r="E21" s="5" t="n">
        <v>37.0</v>
      </c>
      <c r="F21" s="5" t="n">
        <v>51.0</v>
      </c>
      <c r="G21" s="5" t="n">
        <v>28.0</v>
      </c>
      <c r="H21" s="5" t="n">
        <v>107.0</v>
      </c>
      <c r="I21" s="5" t="n">
        <v>78.0</v>
      </c>
      <c r="J21" s="5" t="n">
        <v>61.0</v>
      </c>
      <c r="K21" s="5" t="n">
        <v>35.0</v>
      </c>
      <c r="L21" s="5" t="n">
        <v>19.0</v>
      </c>
      <c r="M21" s="5" t="n">
        <v>95.0</v>
      </c>
      <c r="N21" s="11" t="n">
        <f si="5" t="shared"/>
        <v>538.0</v>
      </c>
      <c r="O21" s="5" t="n">
        <v>24275.0</v>
      </c>
      <c r="P21" s="5" t="n">
        <v>6261.0</v>
      </c>
      <c r="Q21" s="11" t="n">
        <f si="2" t="shared"/>
        <v>443.0</v>
      </c>
      <c r="R21" s="6" t="n">
        <f si="0" t="shared"/>
        <v>14.133182844243793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41.0</v>
      </c>
      <c r="E22" s="5" t="n">
        <v>21.0</v>
      </c>
      <c r="F22" s="5" t="n">
        <v>42.0</v>
      </c>
      <c r="G22" s="5" t="n">
        <v>25.0</v>
      </c>
      <c r="H22" s="5" t="n">
        <v>111.0</v>
      </c>
      <c r="I22" s="5" t="n">
        <v>141.0</v>
      </c>
      <c r="J22" s="5" t="n">
        <v>101.0</v>
      </c>
      <c r="K22" s="5" t="n">
        <v>71.0</v>
      </c>
      <c r="L22" s="5" t="n">
        <v>25.0</v>
      </c>
      <c r="M22" s="5" t="n">
        <v>75.0</v>
      </c>
      <c r="N22" s="11" t="n">
        <f si="5" t="shared"/>
        <v>653.0</v>
      </c>
      <c r="O22" s="5" t="n">
        <v>30668.0</v>
      </c>
      <c r="P22" s="5" t="n">
        <v>9565.0</v>
      </c>
      <c r="Q22" s="11" t="n">
        <f si="2" t="shared"/>
        <v>578.0</v>
      </c>
      <c r="R22" s="6" t="n">
        <f si="0" t="shared"/>
        <v>16.548442906574394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8.0</v>
      </c>
      <c r="E23" s="5" t="n">
        <v>13.0</v>
      </c>
      <c r="F23" s="5" t="n">
        <v>19.0</v>
      </c>
      <c r="G23" s="5" t="n">
        <v>4.0</v>
      </c>
      <c r="H23" s="5" t="n">
        <v>29.0</v>
      </c>
      <c r="I23" s="5" t="n">
        <v>55.0</v>
      </c>
      <c r="J23" s="5" t="n">
        <v>36.0</v>
      </c>
      <c r="K23" s="5" t="n">
        <v>24.0</v>
      </c>
      <c r="L23" s="5" t="n">
        <v>7.0</v>
      </c>
      <c r="M23" s="5" t="n">
        <v>17.0</v>
      </c>
      <c r="N23" s="11" t="n">
        <f si="5" t="shared"/>
        <v>212.0</v>
      </c>
      <c r="O23" s="5" t="n">
        <v>6103.0</v>
      </c>
      <c r="P23" s="5" t="n">
        <v>3129.0</v>
      </c>
      <c r="Q23" s="11" t="n">
        <f si="2" t="shared"/>
        <v>195.0</v>
      </c>
      <c r="R23" s="6" t="n">
        <f si="0" t="shared"/>
        <v>16.046153846153846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104.0</v>
      </c>
      <c r="E24" s="5" t="n">
        <f ref="E24:M24" si="7" t="shared">E25-E19-E20-E21-E22-E23</f>
        <v>65.0</v>
      </c>
      <c r="F24" s="5" t="n">
        <f si="7" t="shared"/>
        <v>106.0</v>
      </c>
      <c r="G24" s="5" t="n">
        <f si="7" t="shared"/>
        <v>99.0</v>
      </c>
      <c r="H24" s="5" t="n">
        <f si="7" t="shared"/>
        <v>155.0</v>
      </c>
      <c r="I24" s="5" t="n">
        <f si="7" t="shared"/>
        <v>226.0</v>
      </c>
      <c r="J24" s="5" t="n">
        <f si="7" t="shared"/>
        <v>208.0</v>
      </c>
      <c r="K24" s="5" t="n">
        <f si="7" t="shared"/>
        <v>120.0</v>
      </c>
      <c r="L24" s="5" t="n">
        <f si="7" t="shared"/>
        <v>85.0</v>
      </c>
      <c r="M24" s="5" t="n">
        <f si="7" t="shared"/>
        <v>733.0</v>
      </c>
      <c r="N24" s="11" t="n">
        <f si="5" t="shared"/>
        <v>1901.0</v>
      </c>
      <c r="O24" s="5" t="n">
        <f>O25-O19-O20-O21-O22-O23</f>
        <v>270766.0</v>
      </c>
      <c r="P24" s="5" t="n">
        <f>P25-P19-P20-P21-P22-P23</f>
        <v>20832.0</v>
      </c>
      <c r="Q24" s="11" t="n">
        <f si="2" t="shared"/>
        <v>1168.0</v>
      </c>
      <c r="R24" s="6" t="n">
        <f si="0" t="shared"/>
        <v>17.835616438356166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10472.0</v>
      </c>
      <c r="E25" s="5" t="n">
        <v>6357.0</v>
      </c>
      <c r="F25" s="5" t="n">
        <v>9728.0</v>
      </c>
      <c r="G25" s="5" t="n">
        <v>9380.0</v>
      </c>
      <c r="H25" s="5" t="n">
        <v>20521.0</v>
      </c>
      <c r="I25" s="5" t="n">
        <v>28337.0</v>
      </c>
      <c r="J25" s="5" t="n">
        <v>11924.0</v>
      </c>
      <c r="K25" s="5" t="n">
        <v>4610.0</v>
      </c>
      <c r="L25" s="5" t="n">
        <v>2167.0</v>
      </c>
      <c r="M25" s="5" t="n">
        <v>13294.0</v>
      </c>
      <c r="N25" s="11" t="n">
        <f si="5" t="shared"/>
        <v>116790.0</v>
      </c>
      <c r="O25" s="5" t="n">
        <v>2332676.0</v>
      </c>
      <c r="P25" s="5" t="n">
        <v>1128947.0</v>
      </c>
      <c r="Q25" s="11" t="n">
        <f si="2" t="shared"/>
        <v>103496.0</v>
      </c>
      <c r="R25" s="6" t="n">
        <f si="0" t="shared"/>
        <v>10.908122053026204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73.0</v>
      </c>
      <c r="E26" s="5" t="n">
        <v>61.0</v>
      </c>
      <c r="F26" s="5" t="n">
        <v>71.0</v>
      </c>
      <c r="G26" s="5" t="n">
        <v>85.0</v>
      </c>
      <c r="H26" s="5" t="n">
        <v>138.0</v>
      </c>
      <c r="I26" s="5" t="n">
        <v>261.0</v>
      </c>
      <c r="J26" s="5" t="n">
        <v>143.0</v>
      </c>
      <c r="K26" s="5" t="n">
        <v>84.0</v>
      </c>
      <c r="L26" s="5" t="n">
        <v>48.0</v>
      </c>
      <c r="M26" s="5" t="n">
        <v>139.0</v>
      </c>
      <c r="N26" s="11" t="n">
        <f si="5" t="shared"/>
        <v>1103.0</v>
      </c>
      <c r="O26" s="5" t="n">
        <v>27818.0</v>
      </c>
      <c r="P26" s="5" t="n">
        <v>14566.0</v>
      </c>
      <c r="Q26" s="11" t="n">
        <f si="2" t="shared"/>
        <v>964.0</v>
      </c>
      <c r="R26" s="6" t="n">
        <f si="0" t="shared"/>
        <v>15.109958506224066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352.0</v>
      </c>
      <c r="E27" s="5" t="n">
        <v>393.0</v>
      </c>
      <c r="F27" s="5" t="n">
        <v>463.0</v>
      </c>
      <c r="G27" s="5" t="n">
        <v>437.0</v>
      </c>
      <c r="H27" s="5" t="n">
        <v>1046.0</v>
      </c>
      <c r="I27" s="5" t="n">
        <v>1997.0</v>
      </c>
      <c r="J27" s="5" t="n">
        <v>921.0</v>
      </c>
      <c r="K27" s="5" t="n">
        <v>519.0</v>
      </c>
      <c r="L27" s="5" t="n">
        <v>248.0</v>
      </c>
      <c r="M27" s="5" t="n">
        <v>960.0</v>
      </c>
      <c r="N27" s="11" t="n">
        <f si="5" t="shared"/>
        <v>7336.0</v>
      </c>
      <c r="O27" s="5" t="n">
        <v>203222.0</v>
      </c>
      <c r="P27" s="5" t="n">
        <v>92727.0</v>
      </c>
      <c r="Q27" s="11" t="n">
        <f si="2" t="shared"/>
        <v>6376.0</v>
      </c>
      <c r="R27" s="6" t="n">
        <f si="0" t="shared"/>
        <v>14.543130489335006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472.0</v>
      </c>
      <c r="E28" s="5" t="n">
        <v>494.0</v>
      </c>
      <c r="F28" s="5" t="n">
        <v>700.0</v>
      </c>
      <c r="G28" s="5" t="n">
        <v>557.0</v>
      </c>
      <c r="H28" s="5" t="n">
        <v>1362.0</v>
      </c>
      <c r="I28" s="5" t="n">
        <v>2168.0</v>
      </c>
      <c r="J28" s="5" t="n">
        <v>1199.0</v>
      </c>
      <c r="K28" s="5" t="n">
        <v>481.0</v>
      </c>
      <c r="L28" s="5" t="n">
        <v>225.0</v>
      </c>
      <c r="M28" s="5" t="n">
        <v>1292.0</v>
      </c>
      <c r="N28" s="11" t="n">
        <f si="5" t="shared"/>
        <v>8950.0</v>
      </c>
      <c r="O28" s="5" t="n">
        <v>174633.0</v>
      </c>
      <c r="P28" s="5" t="n">
        <v>100182.0</v>
      </c>
      <c r="Q28" s="11" t="n">
        <f si="2" t="shared"/>
        <v>7658.0</v>
      </c>
      <c r="R28" s="6" t="n">
        <f si="0" t="shared"/>
        <v>13.082005745625489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200.0</v>
      </c>
      <c r="E29" s="5" t="n">
        <v>194.0</v>
      </c>
      <c r="F29" s="5" t="n">
        <v>233.0</v>
      </c>
      <c r="G29" s="5" t="n">
        <v>133.0</v>
      </c>
      <c r="H29" s="5" t="n">
        <v>399.0</v>
      </c>
      <c r="I29" s="5" t="n">
        <v>548.0</v>
      </c>
      <c r="J29" s="5" t="n">
        <v>203.0</v>
      </c>
      <c r="K29" s="5" t="n">
        <v>133.0</v>
      </c>
      <c r="L29" s="5" t="n">
        <v>56.0</v>
      </c>
      <c r="M29" s="5" t="n">
        <v>423.0</v>
      </c>
      <c r="N29" s="11" t="n">
        <f si="5" t="shared"/>
        <v>2522.0</v>
      </c>
      <c r="O29" s="5" t="n">
        <v>55741.0</v>
      </c>
      <c r="P29" s="5" t="n">
        <v>24430.0</v>
      </c>
      <c r="Q29" s="11" t="n">
        <f si="2" t="shared"/>
        <v>2099.0</v>
      </c>
      <c r="R29" s="6" t="n">
        <f si="0" t="shared"/>
        <v>11.638875655073845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237.0</v>
      </c>
      <c r="E30" s="5" t="n">
        <v>182.0</v>
      </c>
      <c r="F30" s="5" t="n">
        <v>306.0</v>
      </c>
      <c r="G30" s="5" t="n">
        <v>275.0</v>
      </c>
      <c r="H30" s="5" t="n">
        <v>672.0</v>
      </c>
      <c r="I30" s="5" t="n">
        <v>786.0</v>
      </c>
      <c r="J30" s="5" t="n">
        <v>511.0</v>
      </c>
      <c r="K30" s="5" t="n">
        <v>178.0</v>
      </c>
      <c r="L30" s="5" t="n">
        <v>70.0</v>
      </c>
      <c r="M30" s="5" t="n">
        <v>378.0</v>
      </c>
      <c r="N30" s="11" t="n">
        <f si="5" t="shared"/>
        <v>3595.0</v>
      </c>
      <c r="O30" s="5" t="n">
        <v>59744.0</v>
      </c>
      <c r="P30" s="5" t="n">
        <v>38529.0</v>
      </c>
      <c r="Q30" s="11" t="n">
        <f si="2" t="shared"/>
        <v>3217.0</v>
      </c>
      <c r="R30" s="6" t="n">
        <f si="0" t="shared"/>
        <v>11.976686353745725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109.0</v>
      </c>
      <c r="E31" s="5" t="n">
        <v>96.0</v>
      </c>
      <c r="F31" s="5" t="n">
        <v>135.0</v>
      </c>
      <c r="G31" s="5" t="n">
        <v>127.0</v>
      </c>
      <c r="H31" s="5" t="n">
        <v>279.0</v>
      </c>
      <c r="I31" s="5" t="n">
        <v>487.0</v>
      </c>
      <c r="J31" s="5" t="n">
        <v>226.0</v>
      </c>
      <c r="K31" s="5" t="n">
        <v>71.0</v>
      </c>
      <c r="L31" s="5" t="n">
        <v>30.0</v>
      </c>
      <c r="M31" s="5" t="n">
        <v>99.0</v>
      </c>
      <c r="N31" s="11" t="n">
        <f si="5" t="shared"/>
        <v>1659.0</v>
      </c>
      <c r="O31" s="5" t="n">
        <v>26899.0</v>
      </c>
      <c r="P31" s="5" t="n">
        <v>18251.0</v>
      </c>
      <c r="Q31" s="11" t="n">
        <f si="2" t="shared"/>
        <v>1560.0</v>
      </c>
      <c r="R31" s="6" t="n">
        <f si="0" t="shared"/>
        <v>11.699358974358974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90.0</v>
      </c>
      <c r="E32" s="5" t="n">
        <v>110.0</v>
      </c>
      <c r="F32" s="5" t="n">
        <v>145.0</v>
      </c>
      <c r="G32" s="5" t="n">
        <v>123.0</v>
      </c>
      <c r="H32" s="5" t="n">
        <v>265.0</v>
      </c>
      <c r="I32" s="5" t="n">
        <v>381.0</v>
      </c>
      <c r="J32" s="5" t="n">
        <v>205.0</v>
      </c>
      <c r="K32" s="5" t="n">
        <v>120.0</v>
      </c>
      <c r="L32" s="5" t="n">
        <v>51.0</v>
      </c>
      <c r="M32" s="5" t="n">
        <v>202.0</v>
      </c>
      <c r="N32" s="11" t="n">
        <f si="5" t="shared"/>
        <v>1692.0</v>
      </c>
      <c r="O32" s="5" t="n">
        <v>49979.0</v>
      </c>
      <c r="P32" s="5" t="n">
        <v>20383.0</v>
      </c>
      <c r="Q32" s="11" t="n">
        <f si="2" t="shared"/>
        <v>1490.0</v>
      </c>
      <c r="R32" s="6" t="n">
        <f si="0" t="shared"/>
        <v>13.67986577181208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744.0</v>
      </c>
      <c r="E33" s="5" t="n">
        <v>585.0</v>
      </c>
      <c r="F33" s="5" t="n">
        <v>1025.0</v>
      </c>
      <c r="G33" s="5" t="n">
        <v>867.0</v>
      </c>
      <c r="H33" s="5" t="n">
        <v>1680.0</v>
      </c>
      <c r="I33" s="5" t="n">
        <v>1907.0</v>
      </c>
      <c r="J33" s="5" t="n">
        <v>1062.0</v>
      </c>
      <c r="K33" s="5" t="n">
        <v>636.0</v>
      </c>
      <c r="L33" s="5" t="n">
        <v>252.0</v>
      </c>
      <c r="M33" s="5" t="n">
        <v>918.0</v>
      </c>
      <c r="N33" s="11" t="n">
        <f si="5" t="shared"/>
        <v>9676.0</v>
      </c>
      <c r="O33" s="5" t="n">
        <v>253919.0</v>
      </c>
      <c r="P33" s="5" t="n">
        <v>106904.0</v>
      </c>
      <c r="Q33" s="11" t="n">
        <f si="2" t="shared"/>
        <v>8758.0</v>
      </c>
      <c r="R33" s="6" t="n">
        <f si="0" t="shared"/>
        <v>12.206439826444393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137.0</v>
      </c>
      <c r="E34" s="5" t="n">
        <v>84.0</v>
      </c>
      <c r="F34" s="5" t="n">
        <v>102.0</v>
      </c>
      <c r="G34" s="5" t="n">
        <v>88.0</v>
      </c>
      <c r="H34" s="5" t="n">
        <v>178.0</v>
      </c>
      <c r="I34" s="5" t="n">
        <v>327.0</v>
      </c>
      <c r="J34" s="5" t="n">
        <v>155.0</v>
      </c>
      <c r="K34" s="5" t="n">
        <v>66.0</v>
      </c>
      <c r="L34" s="5" t="n">
        <v>32.0</v>
      </c>
      <c r="M34" s="5" t="n">
        <v>330.0</v>
      </c>
      <c r="N34" s="11" t="n">
        <f si="5" t="shared"/>
        <v>1499.0</v>
      </c>
      <c r="O34" s="5" t="n">
        <v>28954.0</v>
      </c>
      <c r="P34" s="5" t="n">
        <v>13789.0</v>
      </c>
      <c r="Q34" s="11" t="n">
        <f si="2" t="shared"/>
        <v>1169.0</v>
      </c>
      <c r="R34" s="6" t="n">
        <f si="0" t="shared"/>
        <v>11.795551753635586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36.0</v>
      </c>
      <c r="E35" s="5" t="n">
        <v>19.0</v>
      </c>
      <c r="F35" s="5" t="n">
        <v>27.0</v>
      </c>
      <c r="G35" s="5" t="n">
        <v>9.0</v>
      </c>
      <c r="H35" s="5" t="n">
        <v>26.0</v>
      </c>
      <c r="I35" s="5" t="n">
        <v>29.0</v>
      </c>
      <c r="J35" s="5" t="n">
        <v>25.0</v>
      </c>
      <c r="K35" s="5" t="n">
        <v>5.0</v>
      </c>
      <c r="L35" s="5" t="n">
        <v>4.0</v>
      </c>
      <c r="M35" s="5" t="n">
        <v>57.0</v>
      </c>
      <c r="N35" s="11" t="n">
        <f si="5" t="shared"/>
        <v>237.0</v>
      </c>
      <c r="O35" s="5" t="n">
        <v>3226.0</v>
      </c>
      <c r="P35" s="5" t="n">
        <v>1645.0</v>
      </c>
      <c r="Q35" s="11" t="n">
        <f si="2" t="shared"/>
        <v>180.0</v>
      </c>
      <c r="R35" s="6" t="n">
        <f si="0" t="shared"/>
        <v>9.13888888888889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59.0</v>
      </c>
      <c r="E36" s="5" t="n">
        <v>58.0</v>
      </c>
      <c r="F36" s="5" t="n">
        <v>88.0</v>
      </c>
      <c r="G36" s="5" t="n">
        <v>86.0</v>
      </c>
      <c r="H36" s="5" t="n">
        <v>192.0</v>
      </c>
      <c r="I36" s="5" t="n">
        <v>295.0</v>
      </c>
      <c r="J36" s="5" t="n">
        <v>182.0</v>
      </c>
      <c r="K36" s="5" t="n">
        <v>61.0</v>
      </c>
      <c r="L36" s="5" t="n">
        <v>33.0</v>
      </c>
      <c r="M36" s="5" t="n">
        <v>74.0</v>
      </c>
      <c r="N36" s="11" t="n">
        <f si="5" t="shared"/>
        <v>1128.0</v>
      </c>
      <c r="O36" s="5" t="n">
        <v>26171.0</v>
      </c>
      <c r="P36" s="5" t="n">
        <v>14070.0</v>
      </c>
      <c r="Q36" s="11" t="n">
        <f si="2" t="shared"/>
        <v>1054.0</v>
      </c>
      <c r="R36" s="6" t="n">
        <f si="0" t="shared"/>
        <v>13.349146110056926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68.0</v>
      </c>
      <c r="E37" s="5" t="n">
        <v>41.0</v>
      </c>
      <c r="F37" s="5" t="n">
        <v>40.0</v>
      </c>
      <c r="G37" s="5" t="n">
        <v>42.0</v>
      </c>
      <c r="H37" s="5" t="n">
        <v>199.0</v>
      </c>
      <c r="I37" s="5" t="n">
        <v>156.0</v>
      </c>
      <c r="J37" s="5" t="n">
        <v>114.0</v>
      </c>
      <c r="K37" s="5" t="n">
        <v>67.0</v>
      </c>
      <c r="L37" s="5" t="n">
        <v>39.0</v>
      </c>
      <c r="M37" s="5" t="n">
        <v>309.0</v>
      </c>
      <c r="N37" s="11" t="n">
        <f si="5" t="shared"/>
        <v>1075.0</v>
      </c>
      <c r="O37" s="5" t="n">
        <v>86701.0</v>
      </c>
      <c r="P37" s="5" t="n">
        <v>12012.0</v>
      </c>
      <c r="Q37" s="11" t="n">
        <f si="2" t="shared"/>
        <v>766.0</v>
      </c>
      <c r="R37" s="6" t="n">
        <f si="0" t="shared"/>
        <v>15.681462140992167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565.0</v>
      </c>
      <c r="E38" s="5" t="n">
        <f ref="E38:M38" si="8" t="shared">E39-E26-E27-E28-E29-E30-E31-E32-E33-E34-E35-E36-E37</f>
        <v>459.0</v>
      </c>
      <c r="F38" s="5" t="n">
        <f si="8" t="shared"/>
        <v>674.0</v>
      </c>
      <c r="G38" s="5" t="n">
        <f si="8" t="shared"/>
        <v>610.0</v>
      </c>
      <c r="H38" s="5" t="n">
        <f si="8" t="shared"/>
        <v>1212.0</v>
      </c>
      <c r="I38" s="5" t="n">
        <f si="8" t="shared"/>
        <v>1512.0</v>
      </c>
      <c r="J38" s="5" t="n">
        <f si="8" t="shared"/>
        <v>914.0</v>
      </c>
      <c r="K38" s="5" t="n">
        <f si="8" t="shared"/>
        <v>506.0</v>
      </c>
      <c r="L38" s="5" t="n">
        <f si="8" t="shared"/>
        <v>224.0</v>
      </c>
      <c r="M38" s="5" t="n">
        <f si="8" t="shared"/>
        <v>1863.0</v>
      </c>
      <c r="N38" s="11" t="n">
        <f si="5" t="shared"/>
        <v>8539.0</v>
      </c>
      <c r="O38" s="5" t="n">
        <f>O39-O26-O27-O28-O29-O30-O31-O32-O33-O34-O35-O36-O37</f>
        <v>253943.0</v>
      </c>
      <c r="P38" s="5" t="n">
        <f>P39-P26-P27-P28-P29-P30-P31-P32-P33-P34-P35-P36-P37</f>
        <v>88020.0</v>
      </c>
      <c r="Q38" s="11" t="n">
        <f si="2" t="shared"/>
        <v>6676.0</v>
      </c>
      <c r="R38" s="6" t="n">
        <f si="0" t="shared"/>
        <v>13.184541641701617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3142.0</v>
      </c>
      <c r="E39" s="5" t="n">
        <v>2776.0</v>
      </c>
      <c r="F39" s="5" t="n">
        <v>4009.0</v>
      </c>
      <c r="G39" s="5" t="n">
        <v>3439.0</v>
      </c>
      <c r="H39" s="5" t="n">
        <v>7648.0</v>
      </c>
      <c r="I39" s="5" t="n">
        <v>10854.0</v>
      </c>
      <c r="J39" s="5" t="n">
        <v>5860.0</v>
      </c>
      <c r="K39" s="5" t="n">
        <v>2927.0</v>
      </c>
      <c r="L39" s="5" t="n">
        <v>1312.0</v>
      </c>
      <c r="M39" s="5" t="n">
        <v>7044.0</v>
      </c>
      <c r="N39" s="11" t="n">
        <f si="5" t="shared"/>
        <v>49011.0</v>
      </c>
      <c r="O39" s="5" t="n">
        <v>1250950.0</v>
      </c>
      <c r="P39" s="5" t="n">
        <v>545508.0</v>
      </c>
      <c r="Q39" s="11" t="n">
        <f si="2" t="shared"/>
        <v>41967.0</v>
      </c>
      <c r="R39" s="6" t="n">
        <f si="0" t="shared"/>
        <v>12.998498820501823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1293.0</v>
      </c>
      <c r="E40" s="5" t="n">
        <v>982.0</v>
      </c>
      <c r="F40" s="5" t="n">
        <v>1732.0</v>
      </c>
      <c r="G40" s="5" t="n">
        <v>2095.0</v>
      </c>
      <c r="H40" s="5" t="n">
        <v>4786.0</v>
      </c>
      <c r="I40" s="5" t="n">
        <v>6091.0</v>
      </c>
      <c r="J40" s="5" t="n">
        <v>2822.0</v>
      </c>
      <c r="K40" s="5" t="n">
        <v>944.0</v>
      </c>
      <c r="L40" s="5" t="n">
        <v>179.0</v>
      </c>
      <c r="M40" s="5" t="n">
        <v>1117.0</v>
      </c>
      <c r="N40" s="11" t="n">
        <f si="5" t="shared"/>
        <v>22041.0</v>
      </c>
      <c r="O40" s="5" t="n">
        <v>289542.0</v>
      </c>
      <c r="P40" s="5" t="n">
        <v>222884.0</v>
      </c>
      <c r="Q40" s="11" t="n">
        <f si="2" t="shared"/>
        <v>20924.0</v>
      </c>
      <c r="R40" s="6" t="n">
        <f si="0" t="shared"/>
        <v>10.65207417319824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147.0</v>
      </c>
      <c r="E41" s="5" t="n">
        <v>155.0</v>
      </c>
      <c r="F41" s="5" t="n">
        <v>291.0</v>
      </c>
      <c r="G41" s="5" t="n">
        <v>247.0</v>
      </c>
      <c r="H41" s="5" t="n">
        <v>636.0</v>
      </c>
      <c r="I41" s="5" t="n">
        <v>845.0</v>
      </c>
      <c r="J41" s="5" t="n">
        <v>559.0</v>
      </c>
      <c r="K41" s="5" t="n">
        <v>313.0</v>
      </c>
      <c r="L41" s="5" t="n">
        <v>52.0</v>
      </c>
      <c r="M41" s="5" t="n">
        <v>284.0</v>
      </c>
      <c r="N41" s="11" t="n">
        <f si="5" t="shared"/>
        <v>3529.0</v>
      </c>
      <c r="O41" s="5" t="n">
        <v>77523.0</v>
      </c>
      <c r="P41" s="5" t="n">
        <v>44120.0</v>
      </c>
      <c r="Q41" s="11" t="n">
        <f si="2" t="shared"/>
        <v>3245.0</v>
      </c>
      <c r="R41" s="6" t="n">
        <f si="0" t="shared"/>
        <v>13.596302003081664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20.0</v>
      </c>
      <c r="E42" s="5" t="n">
        <f ref="E42:M42" si="9" t="shared">E43-E40-E41</f>
        <v>3.0</v>
      </c>
      <c r="F42" s="5" t="n">
        <f si="9" t="shared"/>
        <v>13.0</v>
      </c>
      <c r="G42" s="5" t="n">
        <f si="9" t="shared"/>
        <v>15.0</v>
      </c>
      <c r="H42" s="5" t="n">
        <f si="9" t="shared"/>
        <v>29.0</v>
      </c>
      <c r="I42" s="5" t="n">
        <f si="9" t="shared"/>
        <v>26.0</v>
      </c>
      <c r="J42" s="5" t="n">
        <f si="9" t="shared"/>
        <v>39.0</v>
      </c>
      <c r="K42" s="5" t="n">
        <f si="9" t="shared"/>
        <v>18.0</v>
      </c>
      <c r="L42" s="5" t="n">
        <f si="9" t="shared"/>
        <v>4.0</v>
      </c>
      <c r="M42" s="5" t="n">
        <f si="9" t="shared"/>
        <v>105.0</v>
      </c>
      <c r="N42" s="11" t="n">
        <f si="5" t="shared"/>
        <v>272.0</v>
      </c>
      <c r="O42" s="5" t="n">
        <f>O43-O40-O41</f>
        <v>52016.0</v>
      </c>
      <c r="P42" s="5" t="n">
        <f>P43-P40-P41</f>
        <v>2545.0</v>
      </c>
      <c r="Q42" s="11" t="n">
        <f si="2" t="shared"/>
        <v>167.0</v>
      </c>
      <c r="R42" s="6" t="n">
        <f si="0" t="shared"/>
        <v>15.239520958083832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1460.0</v>
      </c>
      <c r="E43" s="5" t="n">
        <v>1140.0</v>
      </c>
      <c r="F43" s="5" t="n">
        <v>2036.0</v>
      </c>
      <c r="G43" s="5" t="n">
        <v>2357.0</v>
      </c>
      <c r="H43" s="5" t="n">
        <v>5451.0</v>
      </c>
      <c r="I43" s="5" t="n">
        <v>6962.0</v>
      </c>
      <c r="J43" s="5" t="n">
        <v>3420.0</v>
      </c>
      <c r="K43" s="5" t="n">
        <v>1275.0</v>
      </c>
      <c r="L43" s="5" t="n">
        <v>235.0</v>
      </c>
      <c r="M43" s="5" t="n">
        <v>1506.0</v>
      </c>
      <c r="N43" s="11" t="n">
        <f si="5" t="shared"/>
        <v>25842.0</v>
      </c>
      <c r="O43" s="5" t="n">
        <v>419081.0</v>
      </c>
      <c r="P43" s="5" t="n">
        <v>269549.0</v>
      </c>
      <c r="Q43" s="11" t="n">
        <f si="2" t="shared"/>
        <v>24336.0</v>
      </c>
      <c r="R43" s="6" t="n">
        <f si="0" t="shared"/>
        <v>11.076142340565417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29.0</v>
      </c>
      <c r="E44" s="8" t="n">
        <v>8.0</v>
      </c>
      <c r="F44" s="8" t="n">
        <v>25.0</v>
      </c>
      <c r="G44" s="8" t="n">
        <v>16.0</v>
      </c>
      <c r="H44" s="8" t="n">
        <v>78.0</v>
      </c>
      <c r="I44" s="8" t="n">
        <v>95.0</v>
      </c>
      <c r="J44" s="8" t="n">
        <v>135.0</v>
      </c>
      <c r="K44" s="8" t="n">
        <v>86.0</v>
      </c>
      <c r="L44" s="8" t="n">
        <v>29.0</v>
      </c>
      <c r="M44" s="8" t="n">
        <v>423.0</v>
      </c>
      <c r="N44" s="11" t="n">
        <f si="5" t="shared"/>
        <v>924.0</v>
      </c>
      <c r="O44" s="8" t="n">
        <v>166084.0</v>
      </c>
      <c r="P44" s="8" t="n">
        <v>10524.0</v>
      </c>
      <c r="Q44" s="11" t="n">
        <f si="2" t="shared"/>
        <v>501.0</v>
      </c>
      <c r="R44" s="6" t="n">
        <f si="0" t="shared"/>
        <v>21.005988023952096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9.0</v>
      </c>
      <c r="E45" s="8" t="n">
        <f ref="E45:M45" si="10" t="shared">E46-E44</f>
        <v>11.0</v>
      </c>
      <c r="F45" s="8" t="n">
        <f si="10" t="shared"/>
        <v>20.0</v>
      </c>
      <c r="G45" s="8" t="n">
        <f si="10" t="shared"/>
        <v>29.0</v>
      </c>
      <c r="H45" s="8" t="n">
        <f si="10" t="shared"/>
        <v>100.0</v>
      </c>
      <c r="I45" s="8" t="n">
        <f si="10" t="shared"/>
        <v>120.0</v>
      </c>
      <c r="J45" s="8" t="n">
        <f si="10" t="shared"/>
        <v>76.0</v>
      </c>
      <c r="K45" s="8" t="n">
        <f si="10" t="shared"/>
        <v>74.0</v>
      </c>
      <c r="L45" s="8" t="n">
        <f si="10" t="shared"/>
        <v>58.0</v>
      </c>
      <c r="M45" s="8" t="n">
        <f si="10" t="shared"/>
        <v>326.0</v>
      </c>
      <c r="N45" s="11" t="n">
        <f si="5" t="shared"/>
        <v>823.0</v>
      </c>
      <c r="O45" s="8" t="n">
        <f>O46-O44</f>
        <v>175755.0</v>
      </c>
      <c r="P45" s="8" t="n">
        <f>P46-P44</f>
        <v>11488.0</v>
      </c>
      <c r="Q45" s="11" t="n">
        <f si="2" t="shared"/>
        <v>497.0</v>
      </c>
      <c r="R45" s="6" t="n">
        <f si="0" t="shared"/>
        <v>23.114688128772634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38.0</v>
      </c>
      <c r="E46" s="8" t="n">
        <v>19.0</v>
      </c>
      <c r="F46" s="8" t="n">
        <v>45.0</v>
      </c>
      <c r="G46" s="8" t="n">
        <v>45.0</v>
      </c>
      <c r="H46" s="8" t="n">
        <v>178.0</v>
      </c>
      <c r="I46" s="8" t="n">
        <v>215.0</v>
      </c>
      <c r="J46" s="8" t="n">
        <v>211.0</v>
      </c>
      <c r="K46" s="8" t="n">
        <v>160.0</v>
      </c>
      <c r="L46" s="8" t="n">
        <v>87.0</v>
      </c>
      <c r="M46" s="8" t="n">
        <v>749.0</v>
      </c>
      <c r="N46" s="11" t="n">
        <f si="5" t="shared"/>
        <v>1747.0</v>
      </c>
      <c r="O46" s="8" t="n">
        <v>341839.0</v>
      </c>
      <c r="P46" s="8" t="n">
        <v>22012.0</v>
      </c>
      <c r="Q46" s="11" t="n">
        <f si="2" t="shared"/>
        <v>998.0</v>
      </c>
      <c r="R46" s="6" t="n">
        <f si="0" t="shared"/>
        <v>22.0561122244489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12.0</v>
      </c>
      <c r="E47" s="5" t="n">
        <v>24.0</v>
      </c>
      <c r="F47" s="5" t="n">
        <v>37.0</v>
      </c>
      <c r="G47" s="5" t="n">
        <v>27.0</v>
      </c>
      <c r="H47" s="5" t="n">
        <v>59.0</v>
      </c>
      <c r="I47" s="5" t="n">
        <v>46.0</v>
      </c>
      <c r="J47" s="5" t="n">
        <v>10.0</v>
      </c>
      <c r="K47" s="5" t="n">
        <v>10.0</v>
      </c>
      <c r="L47" s="5" t="n">
        <v>4.0</v>
      </c>
      <c r="M47" s="5" t="n">
        <v>50.0</v>
      </c>
      <c r="N47" s="11" t="n">
        <f si="5" t="shared"/>
        <v>279.0</v>
      </c>
      <c r="O47" s="5" t="n">
        <v>8474.0</v>
      </c>
      <c r="P47" s="5" t="n">
        <v>2083.0</v>
      </c>
      <c r="Q47" s="11" t="n">
        <f si="2" t="shared"/>
        <v>229.0</v>
      </c>
      <c r="R47" s="6" t="n">
        <f si="0" t="shared"/>
        <v>9.096069868995633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47600.0</v>
      </c>
      <c r="E48" s="5" t="n">
        <f ref="E48:M48" si="11" t="shared">E47+E46+E43+E39+E25+E18</f>
        <v>124813.0</v>
      </c>
      <c r="F48" s="5" t="n">
        <f si="11" t="shared"/>
        <v>298364.0</v>
      </c>
      <c r="G48" s="5" t="n">
        <f si="11" t="shared"/>
        <v>181946.0</v>
      </c>
      <c r="H48" s="5" t="n">
        <f si="11" t="shared"/>
        <v>212608.0</v>
      </c>
      <c r="I48" s="5" t="n">
        <f si="11" t="shared"/>
        <v>154195.0</v>
      </c>
      <c r="J48" s="5" t="n">
        <f si="11" t="shared"/>
        <v>45584.0</v>
      </c>
      <c r="K48" s="5" t="n">
        <f si="11" t="shared"/>
        <v>23820.0</v>
      </c>
      <c r="L48" s="5" t="n">
        <f si="11" t="shared"/>
        <v>14076.0</v>
      </c>
      <c r="M48" s="5" t="n">
        <f si="11" t="shared"/>
        <v>187539.0</v>
      </c>
      <c r="N48" s="11" t="n">
        <f si="5" t="shared"/>
        <v>1290545.0</v>
      </c>
      <c r="O48" s="5" t="n">
        <f>O47+O46+O43+O39+O25+O18</f>
        <v>8.2486475E7</v>
      </c>
      <c r="P48" s="5" t="n">
        <f>P47+P46+P43+P39+P25+P18</f>
        <v>7883698.0</v>
      </c>
      <c r="Q48" s="11" t="n">
        <f si="2" t="shared"/>
        <v>1103006.0</v>
      </c>
      <c r="R48" s="6" t="n">
        <f si="0" t="shared"/>
        <v>7.147466106258715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3.688364218217885</v>
      </c>
      <c r="E49" s="6" t="n">
        <f ref="E49" si="13" t="shared">E48/$N$48*100</f>
        <v>9.671340402698085</v>
      </c>
      <c r="F49" s="6" t="n">
        <f ref="F49" si="14" t="shared">F48/$N$48*100</f>
        <v>23.11922482362103</v>
      </c>
      <c r="G49" s="6" t="n">
        <f ref="G49" si="15" t="shared">G48/$N$48*100</f>
        <v>14.098384790921664</v>
      </c>
      <c r="H49" s="6" t="n">
        <f ref="H49" si="16" t="shared">H48/$N$48*100</f>
        <v>16.474280245942605</v>
      </c>
      <c r="I49" s="6" t="n">
        <f ref="I49" si="17" t="shared">I48/$N$48*100</f>
        <v>11.94805295437199</v>
      </c>
      <c r="J49" s="6" t="n">
        <f ref="J49" si="18" t="shared">J48/$N$48*100</f>
        <v>3.5321511454463037</v>
      </c>
      <c r="K49" s="6" t="n">
        <f ref="K49" si="19" t="shared">K48/$N$48*100</f>
        <v>1.8457318419737399</v>
      </c>
      <c r="L49" s="6" t="n">
        <f ref="L49" si="20" t="shared">L48/$N$48*100</f>
        <v>1.0907019902444315</v>
      </c>
      <c r="M49" s="6" t="n">
        <f ref="M49" si="21" t="shared">M48/$N$48*100</f>
        <v>14.531767586562266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