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<sst xmlns="http://schemas.openxmlformats.org/spreadsheetml/2006/main" count="98" uniqueCount="56">
  <si>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</si>
  <si>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</si>
  <si>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</si>
  <si>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</si>
  <si>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</si>
  <si>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</si>
  <si>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</si>
  <si>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</si>
  <si>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</si>
  <si>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</si>
  <si>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</si>
  <si>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</si>
  <si>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</si>
  <si>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</si>
  <si>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</si>
  <si>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</si>
  <si>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</si>
  <si>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</si>
  <si>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</si>
  <si>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</si>
  <si>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</si>
  <si>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</si>
  <si>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</si>
  <si>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</si>
  <si>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</si>
  <si>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</si>
  <si>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</si>
  <si>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</si>
  <si>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</si>
  <si>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</si>
  <si>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</si>
  <si>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</si>
  <si>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</si>
  <si>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</si>
  <si>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</si>
  <si>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</si>
  <si>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</si>
  <si>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</si>
  <si>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</si>
  <si>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</si>
  <si>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</si>
  <si>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</si>
  <si>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</si>
  <si>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</si>
  <si>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</si>
  <si>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</si>
  <si>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</si>
  <si>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</si>
  <si>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</si>
  <si>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</si>
  <si>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</si>
  <si>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</si>
  <si>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</si>
  <si>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113年1月來臺旅客人次及成長率－按國籍分
Table 1-3 Visitor Arrivals by Nationality,
 January, 2024</t>
  </si>
  <si>
    <t>113年1月
Jan.., 2024</t>
  </si>
  <si>
    <t>112年1月
Jan..,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</si>
</sst>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95450.0</v>
      </c>
      <c r="E3" s="4" t="n">
        <v>27482.0</v>
      </c>
      <c r="F3" s="5" t="n">
        <f>IF(E3=0,"-",(D3-E3)/E3*100)</f>
        <v>247.31824466923803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113490.0</v>
      </c>
      <c r="E4" s="4" t="n">
        <v>36374.0</v>
      </c>
      <c r="F4" s="5" t="n">
        <f ref="F4:F46" si="0" t="shared">IF(E4=0,"-",(D4-E4)/E4*100)</f>
        <v>212.00857755539673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2867.0</v>
      </c>
      <c r="E5" s="4" t="n">
        <v>1845.0</v>
      </c>
      <c r="F5" s="5" t="n">
        <f si="0" t="shared"/>
        <v>55.39295392953929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1073.0</v>
      </c>
      <c r="E6" s="4" t="n">
        <v>784.0</v>
      </c>
      <c r="F6" s="5" t="n">
        <f si="0" t="shared"/>
        <v>36.86224489795919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29910.0</v>
      </c>
      <c r="E7" s="4" t="n">
        <v>20634.0</v>
      </c>
      <c r="F7" s="5" t="n">
        <f si="0" t="shared"/>
        <v>44.95492875835999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29945.0</v>
      </c>
      <c r="E8" s="4" t="n">
        <v>16243.0</v>
      </c>
      <c r="F8" s="5" t="n">
        <f si="0" t="shared"/>
        <v>84.35633811488026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16082.0</v>
      </c>
      <c r="E9" s="4" t="n">
        <v>11478.0</v>
      </c>
      <c r="F9" s="5" t="n">
        <f si="0" t="shared"/>
        <v>40.111517686008014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39167.0</v>
      </c>
      <c r="E10" s="4" t="n">
        <v>18781.0</v>
      </c>
      <c r="F10" s="5" t="n">
        <f si="0" t="shared"/>
        <v>108.54587082689953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32204.0</v>
      </c>
      <c r="E11" s="4" t="n">
        <v>16097.0</v>
      </c>
      <c r="F11" s="5" t="n">
        <f si="0" t="shared"/>
        <v>100.06212337702678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17113.0</v>
      </c>
      <c r="E12" s="4" t="n">
        <v>18958.0</v>
      </c>
      <c r="F12" s="5" t="n">
        <f si="0" t="shared"/>
        <v>-9.73203924464606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1668.0</v>
      </c>
      <c r="E13" s="4" t="n">
        <f>E14-E7-E8-E9-E10-E11-E12</f>
        <v>1324.0</v>
      </c>
      <c r="F13" s="5" t="n">
        <f si="0" t="shared"/>
        <v>25.981873111782477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166089.0</v>
      </c>
      <c r="E14" s="4" t="n">
        <v>103515.0</v>
      </c>
      <c r="F14" s="5" t="n">
        <f si="0" t="shared"/>
        <v>60.4492102593827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708.0</v>
      </c>
      <c r="E15" s="4" t="n">
        <f>E16-E3-E4-E5-E6-E14</f>
        <v>412.0</v>
      </c>
      <c r="F15" s="5" t="n">
        <f si="0" t="shared"/>
        <v>71.84466019417476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379677.0</v>
      </c>
      <c r="E16" s="4" t="n">
        <v>170412.0</v>
      </c>
      <c r="F16" s="5" t="n">
        <f si="0" t="shared"/>
        <v>122.79945074290544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10360.0</v>
      </c>
      <c r="E17" s="4" t="n">
        <v>5770.0</v>
      </c>
      <c r="F17" s="5" t="n">
        <f si="0" t="shared"/>
        <v>79.54939341421144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42987.0</v>
      </c>
      <c r="E18" s="4" t="n">
        <v>26640.0</v>
      </c>
      <c r="F18" s="5" t="n">
        <f si="0" t="shared"/>
        <v>61.36261261261261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268.0</v>
      </c>
      <c r="E19" s="4" t="n">
        <v>172.0</v>
      </c>
      <c r="F19" s="5" t="n">
        <f si="0" t="shared"/>
        <v>55.81395348837209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385.0</v>
      </c>
      <c r="E20" s="4" t="n">
        <v>162.0</v>
      </c>
      <c r="F20" s="5" t="n">
        <f si="0" t="shared"/>
        <v>137.6543209876543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110.0</v>
      </c>
      <c r="E21" s="4" t="n">
        <v>82.0</v>
      </c>
      <c r="F21" s="5" t="n">
        <f si="0" t="shared"/>
        <v>34.146341463414636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915.0</v>
      </c>
      <c r="E22" s="4" t="n">
        <f>E23-E17-E18-E19-E20-E21</f>
        <v>734.0</v>
      </c>
      <c r="F22" s="5" t="n">
        <f>IF(E22=0,"-",(D22-E22)/E22*100)</f>
        <v>24.65940054495913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55025.0</v>
      </c>
      <c r="E23" s="4" t="n">
        <v>33560.0</v>
      </c>
      <c r="F23" s="5" t="n">
        <f si="0" t="shared"/>
        <v>63.960071513706794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559.0</v>
      </c>
      <c r="E24" s="4" t="n">
        <v>358.0</v>
      </c>
      <c r="F24" s="5" t="n">
        <f si="0" t="shared"/>
        <v>56.14525139664804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4056.0</v>
      </c>
      <c r="E25" s="4" t="n">
        <v>2820.0</v>
      </c>
      <c r="F25" s="5" t="n">
        <f si="0" t="shared"/>
        <v>43.829787234042556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4369.0</v>
      </c>
      <c r="E26" s="4" t="n">
        <v>3183.0</v>
      </c>
      <c r="F26" s="5" t="n">
        <f si="0" t="shared"/>
        <v>37.26044612001257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1632.0</v>
      </c>
      <c r="E27" s="4" t="n">
        <v>814.0</v>
      </c>
      <c r="F27" s="5" t="n">
        <f si="0" t="shared"/>
        <v>100.49140049140048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1777.0</v>
      </c>
      <c r="E28" s="4" t="n">
        <v>1317.0</v>
      </c>
      <c r="F28" s="5" t="n">
        <f si="0" t="shared"/>
        <v>34.92786636294609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682.0</v>
      </c>
      <c r="E29" s="4" t="n">
        <v>435.0</v>
      </c>
      <c r="F29" s="5" t="n">
        <f si="0" t="shared"/>
        <v>56.7816091954023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921.0</v>
      </c>
      <c r="E30" s="4" t="n">
        <v>604.0</v>
      </c>
      <c r="F30" s="5" t="n">
        <f si="0" t="shared"/>
        <v>52.483443708609265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6747.0</v>
      </c>
      <c r="E31" s="4" t="n">
        <v>4391.0</v>
      </c>
      <c r="F31" s="5" t="n">
        <f si="0" t="shared"/>
        <v>53.65520382600775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673.0</v>
      </c>
      <c r="E32" s="4" t="n">
        <v>502.0</v>
      </c>
      <c r="F32" s="5" t="n">
        <f si="0" t="shared"/>
        <v>34.06374501992032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143.0</v>
      </c>
      <c r="E33" s="4" t="n">
        <v>114.0</v>
      </c>
      <c r="F33" s="5" t="n">
        <f si="0" t="shared"/>
        <v>25.438596491228072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562.0</v>
      </c>
      <c r="E34" s="4" t="n">
        <v>439.0</v>
      </c>
      <c r="F34" s="5" t="n">
        <f si="0" t="shared"/>
        <v>28.018223234624145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5521.0</v>
      </c>
      <c r="E35" s="4" t="n">
        <f>E36-E24-E25-E26-E27-E28-E29-E30-E31-E32-E33-E34</f>
        <v>3547.0</v>
      </c>
      <c r="F35" s="5" t="n">
        <f si="0" t="shared"/>
        <v>55.65266422328728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27642.0</v>
      </c>
      <c r="E36" s="4" t="n">
        <v>18524.0</v>
      </c>
      <c r="F36" s="5" t="n">
        <f si="0" t="shared"/>
        <v>49.22263010148996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12009.0</v>
      </c>
      <c r="E37" s="4" t="n">
        <v>6334.0</v>
      </c>
      <c r="F37" s="5" t="n">
        <f si="0" t="shared"/>
        <v>89.59583201768235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1985.0</v>
      </c>
      <c r="E38" s="4" t="n">
        <v>1228.0</v>
      </c>
      <c r="F38" s="5" t="n">
        <f si="0" t="shared"/>
        <v>61.64495114006515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112.0</v>
      </c>
      <c r="E39" s="4" t="n">
        <f>E40-E37-E38</f>
        <v>143.0</v>
      </c>
      <c r="F39" s="5" t="n">
        <f si="0" t="shared"/>
        <v>-21.678321678321677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14106.0</v>
      </c>
      <c r="E40" s="4" t="n">
        <v>7705.0</v>
      </c>
      <c r="F40" s="5" t="n">
        <f si="0" t="shared"/>
        <v>83.07592472420507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348.0</v>
      </c>
      <c r="E41" s="4" t="n">
        <v>349.0</v>
      </c>
      <c r="F41" s="5" t="n">
        <f si="0" t="shared"/>
        <v>-0.28653295128939826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346.0</v>
      </c>
      <c r="E42" s="4" t="n">
        <f>E43-E41</f>
        <v>254.0</v>
      </c>
      <c r="F42" s="5" t="n">
        <f si="0" t="shared"/>
        <v>36.22047244094488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694.0</v>
      </c>
      <c r="E43" s="4" t="n">
        <v>603.0</v>
      </c>
      <c r="F43" s="5" t="n">
        <f si="0" t="shared"/>
        <v>15.091210613598674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64.0</v>
      </c>
      <c r="E44" s="4" t="n">
        <v>35.0</v>
      </c>
      <c r="F44" s="5" t="n">
        <f si="0" t="shared"/>
        <v>82.85714285714286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112753.0</v>
      </c>
      <c r="E45" s="4" t="n">
        <v>23520.0</v>
      </c>
      <c r="F45" s="5" t="n">
        <f si="0" t="shared"/>
        <v>379.3920068027211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589961.0</v>
      </c>
      <c r="E46" s="8" t="n">
        <f>E44+E43+E40+E36+E23+E16+E45</f>
        <v>254359.0</v>
      </c>
      <c r="F46" s="5" t="n">
        <f si="0" t="shared"/>
        <v>131.94028911892246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