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<sst xmlns="http://schemas.openxmlformats.org/spreadsheetml/2006/main" count="98" uniqueCount="56">
  <si>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</si>
  <si>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</si>
  <si>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</si>
  <si>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</si>
  <si>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</si>
  <si>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</si>
  <si>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</si>
  <si>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</si>
  <si>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</si>
  <si>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</si>
  <si>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</si>
  <si>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</si>
  <si>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</si>
  <si>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</si>
  <si>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</si>
  <si>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</si>
  <si>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</si>
  <si>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</si>
  <si>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</si>
  <si>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</si>
  <si>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</si>
  <si>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</si>
  <si>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</si>
  <si>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</si>
  <si>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</si>
  <si>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</si>
  <si>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</si>
  <si>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</si>
  <si>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</si>
  <si>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</si>
  <si>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</si>
  <si>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</si>
  <si>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</si>
  <si>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</si>
  <si>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</si>
  <si>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</si>
  <si>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</si>
  <si>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</si>
  <si>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</si>
  <si>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</si>
  <si>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</si>
  <si>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</si>
  <si>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</si>
  <si>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</si>
  <si>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</si>
  <si>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</si>
  <si>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</si>
  <si>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</si>
  <si>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</si>
  <si>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</si>
  <si>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</si>
  <si>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</si>
  <si>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</si>
  <si>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112年1至12月來臺旅客人次及成長率－按國籍分
Table 1-3 Visitor Arrivals by Nationality,
 January-December, 2023</t>
  </si>
  <si>
    <t>112年1至12月
Jan.-December., 2023</t>
  </si>
  <si>
    <t>111年1至12月
Jan.-December.,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</si>
</sst>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926140.0</v>
      </c>
      <c r="E3" s="4" t="n">
        <v>87133.0</v>
      </c>
      <c r="F3" s="5" t="n">
        <f>IF(E3=0,"-",(D3-E3)/E3*100)</f>
        <v>962.9038366634913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745885.0</v>
      </c>
      <c r="E4" s="4" t="n">
        <v>51480.0</v>
      </c>
      <c r="F4" s="5" t="n">
        <f ref="F4:F46" si="0" t="shared">IF(E4=0,"-",(D4-E4)/E4*100)</f>
        <v>1348.8830613830612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36968.0</v>
      </c>
      <c r="E5" s="4" t="n">
        <v>9929.0</v>
      </c>
      <c r="F5" s="5" t="n">
        <f si="0" t="shared"/>
        <v>272.3234968274751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13397.0</v>
      </c>
      <c r="E6" s="4" t="n">
        <v>3293.0</v>
      </c>
      <c r="F6" s="5" t="n">
        <f si="0" t="shared"/>
        <v>306.83267537200123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463292.0</v>
      </c>
      <c r="E7" s="4" t="n">
        <v>60742.0</v>
      </c>
      <c r="F7" s="5" t="n">
        <f si="0" t="shared"/>
        <v>662.7210167594087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423063.0</v>
      </c>
      <c r="E8" s="4" t="n">
        <v>66182.0</v>
      </c>
      <c r="F8" s="5" t="n">
        <f si="0" t="shared"/>
        <v>539.2417877972863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206023.0</v>
      </c>
      <c r="E9" s="4" t="n">
        <v>79301.0</v>
      </c>
      <c r="F9" s="5" t="n">
        <f si="0" t="shared"/>
        <v>159.79874150389023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352871.0</v>
      </c>
      <c r="E10" s="4" t="n">
        <v>64490.0</v>
      </c>
      <c r="F10" s="5" t="n">
        <f si="0" t="shared"/>
        <v>447.1716545200806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391573.0</v>
      </c>
      <c r="E11" s="4" t="n">
        <v>74356.0</v>
      </c>
      <c r="F11" s="5" t="n">
        <f si="0" t="shared"/>
        <v>426.61923718328046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382026.0</v>
      </c>
      <c r="E12" s="4" t="n">
        <v>135356.0</v>
      </c>
      <c r="F12" s="5" t="n">
        <f si="0" t="shared"/>
        <v>182.23795029403942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22383.0</v>
      </c>
      <c r="E13" s="4" t="n">
        <f>E14-E7-E8-E9-E10-E11-E12</f>
        <v>4007.0</v>
      </c>
      <c r="F13" s="5" t="n">
        <f si="0" t="shared"/>
        <v>458.59745445470423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2241231.0</v>
      </c>
      <c r="E14" s="4" t="n">
        <v>484434.0</v>
      </c>
      <c r="F14" s="5" t="n">
        <f si="0" t="shared"/>
        <v>362.64940115681395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7630.0</v>
      </c>
      <c r="E15" s="4" t="n">
        <f>E16-E3-E4-E5-E6-E14</f>
        <v>2195.0</v>
      </c>
      <c r="F15" s="5" t="n">
        <f si="0" t="shared"/>
        <v>247.60820045558086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3971251.0</v>
      </c>
      <c r="E16" s="4" t="n">
        <v>638464.0</v>
      </c>
      <c r="F16" s="5" t="n">
        <f si="0" t="shared"/>
        <v>522.0007705994386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117203.0</v>
      </c>
      <c r="E17" s="4" t="n">
        <v>14486.0</v>
      </c>
      <c r="F17" s="5" t="n">
        <f si="0" t="shared"/>
        <v>709.0777302222837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534219.0</v>
      </c>
      <c r="E18" s="4" t="n">
        <v>85840.0</v>
      </c>
      <c r="F18" s="5" t="n">
        <f si="0" t="shared"/>
        <v>522.3427306616962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3636.0</v>
      </c>
      <c r="E19" s="4" t="n">
        <v>726.0</v>
      </c>
      <c r="F19" s="5" t="n">
        <f si="0" t="shared"/>
        <v>400.8264462809917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3343.0</v>
      </c>
      <c r="E20" s="4" t="n">
        <v>687.0</v>
      </c>
      <c r="F20" s="5" t="n">
        <f si="0" t="shared"/>
        <v>386.60844250363897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766.0</v>
      </c>
      <c r="E21" s="4" t="n">
        <v>139.0</v>
      </c>
      <c r="F21" s="5" t="n">
        <f si="0" t="shared"/>
        <v>451.07913669064754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10995.0</v>
      </c>
      <c r="E22" s="4" t="n">
        <f>E23-E17-E18-E19-E20-E21</f>
        <v>3366.0</v>
      </c>
      <c r="F22" s="5" t="n">
        <f>IF(E22=0,"-",(D22-E22)/E22*100)</f>
        <v>226.64884135472371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670162.0</v>
      </c>
      <c r="E23" s="4" t="n">
        <v>105244.0</v>
      </c>
      <c r="F23" s="5" t="n">
        <f si="0" t="shared"/>
        <v>536.7697921021626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7156.0</v>
      </c>
      <c r="E24" s="4" t="n">
        <v>1907.0</v>
      </c>
      <c r="F24" s="5" t="n">
        <f si="0" t="shared"/>
        <v>275.2490823282643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48260.0</v>
      </c>
      <c r="E25" s="4" t="n">
        <v>8818.0</v>
      </c>
      <c r="F25" s="5" t="n">
        <f si="0" t="shared"/>
        <v>447.28963483783167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62443.0</v>
      </c>
      <c r="E26" s="4" t="n">
        <v>10836.0</v>
      </c>
      <c r="F26" s="5" t="n">
        <f si="0" t="shared"/>
        <v>476.2550756736803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16608.0</v>
      </c>
      <c r="E27" s="4" t="n">
        <v>3214.0</v>
      </c>
      <c r="F27" s="5" t="n">
        <f si="0" t="shared"/>
        <v>416.73926571250774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22471.0</v>
      </c>
      <c r="E28" s="4" t="n">
        <v>6232.0</v>
      </c>
      <c r="F28" s="5" t="n">
        <f si="0" t="shared"/>
        <v>260.5744544287548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9117.0</v>
      </c>
      <c r="E29" s="4" t="n">
        <v>1486.0</v>
      </c>
      <c r="F29" s="5" t="n">
        <f si="0" t="shared"/>
        <v>513.5262449528936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10839.0</v>
      </c>
      <c r="E30" s="4" t="n">
        <v>2005.0</v>
      </c>
      <c r="F30" s="5" t="n">
        <f si="0" t="shared"/>
        <v>440.59850374064837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85029.0</v>
      </c>
      <c r="E31" s="4" t="n">
        <v>14989.0</v>
      </c>
      <c r="F31" s="5" t="n">
        <f si="0" t="shared"/>
        <v>467.2760024017613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8775.0</v>
      </c>
      <c r="E32" s="4" t="n">
        <v>1468.0</v>
      </c>
      <c r="F32" s="5" t="n">
        <f si="0" t="shared"/>
        <v>497.75204359673023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1692.0</v>
      </c>
      <c r="E33" s="4" t="n">
        <v>296.0</v>
      </c>
      <c r="F33" s="5" t="n">
        <f si="0" t="shared"/>
        <v>471.62162162162156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6757.0</v>
      </c>
      <c r="E34" s="4" t="n">
        <v>1452.0</v>
      </c>
      <c r="F34" s="5" t="n">
        <f si="0" t="shared"/>
        <v>365.3581267217631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66944.0</v>
      </c>
      <c r="E35" s="4" t="n">
        <f>E36-E24-E25-E26-E27-E28-E29-E30-E31-E32-E33-E34</f>
        <v>15855.0</v>
      </c>
      <c r="F35" s="5" t="n">
        <f si="0" t="shared"/>
        <v>322.2264269946389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346091.0</v>
      </c>
      <c r="E36" s="4" t="n">
        <v>68558.0</v>
      </c>
      <c r="F36" s="5" t="n">
        <f si="0" t="shared"/>
        <v>404.81490125149503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94369.0</v>
      </c>
      <c r="E37" s="4" t="n">
        <v>11532.0</v>
      </c>
      <c r="F37" s="5" t="n">
        <f si="0" t="shared"/>
        <v>718.3229275060701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17636.0</v>
      </c>
      <c r="E38" s="4" t="n">
        <v>2867.0</v>
      </c>
      <c r="F38" s="5" t="n">
        <f si="0" t="shared"/>
        <v>515.137774677363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1767.0</v>
      </c>
      <c r="E39" s="4" t="n">
        <f>E40-E37-E38</f>
        <v>595.0</v>
      </c>
      <c r="F39" s="5" t="n">
        <f si="0" t="shared"/>
        <v>196.9747899159664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113772.0</v>
      </c>
      <c r="E40" s="4" t="n">
        <v>14994.0</v>
      </c>
      <c r="F40" s="5" t="n">
        <f si="0" t="shared"/>
        <v>658.7835134053622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4416.0</v>
      </c>
      <c r="E41" s="4" t="n">
        <v>1594.0</v>
      </c>
      <c r="F41" s="5" t="n">
        <f si="0" t="shared"/>
        <v>177.03889585947303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5094.0</v>
      </c>
      <c r="E42" s="4" t="n">
        <f>E43-E41</f>
        <v>1829.0</v>
      </c>
      <c r="F42" s="5" t="n">
        <f si="0" t="shared"/>
        <v>178.51284855112084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9510.0</v>
      </c>
      <c r="E43" s="4" t="n">
        <v>3423.0</v>
      </c>
      <c r="F43" s="5" t="n">
        <f si="0" t="shared"/>
        <v>177.8264680105171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854.0</v>
      </c>
      <c r="E44" s="4" t="n">
        <v>219.0</v>
      </c>
      <c r="F44" s="5" t="n">
        <f si="0" t="shared"/>
        <v>289.95433789954336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1375311.0</v>
      </c>
      <c r="E45" s="4" t="n">
        <v>65060.0</v>
      </c>
      <c r="F45" s="5" t="n">
        <f si="0" t="shared"/>
        <v>2013.91177374731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6486951.0</v>
      </c>
      <c r="E46" s="8" t="n">
        <f>E44+E43+E40+E36+E23+E16+E45</f>
        <v>895962.0</v>
      </c>
      <c r="F46" s="5" t="n">
        <f si="0" t="shared"/>
        <v>624.020773202435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