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2月來臺旅客人次及成長率－按國籍分
Table 1-3 Visitor Arrivals by Nationality,
 December, 2023</t>
  </si>
  <si>
    <t>112年12月
Dec.., 2023</t>
  </si>
  <si>
    <t>111年12月
Dec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22240.0</v>
      </c>
      <c r="E3" s="4" t="n">
        <v>33885.0</v>
      </c>
      <c r="F3" s="5" t="n">
        <f>IF(E3=0,"-",(D3-E3)/E3*100)</f>
        <v>260.749594215729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05216.0</v>
      </c>
      <c r="E4" s="4" t="n">
        <v>26858.0</v>
      </c>
      <c r="F4" s="5" t="n">
        <f ref="F4:F46" si="0" t="shared">IF(E4=0,"-",(D4-E4)/E4*100)</f>
        <v>291.7491994936331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122.0</v>
      </c>
      <c r="E5" s="4" t="n">
        <v>2018.0</v>
      </c>
      <c r="F5" s="5" t="n">
        <f si="0" t="shared"/>
        <v>54.70763131813678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86.0</v>
      </c>
      <c r="E6" s="4" t="n">
        <v>872.0</v>
      </c>
      <c r="F6" s="5" t="n">
        <f si="0" t="shared"/>
        <v>24.541284403669724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64429.0</v>
      </c>
      <c r="E7" s="4" t="n">
        <v>31614.0</v>
      </c>
      <c r="F7" s="5" t="n">
        <f si="0" t="shared"/>
        <v>103.7989498323527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70760.0</v>
      </c>
      <c r="E8" s="4" t="n">
        <v>39120.0</v>
      </c>
      <c r="F8" s="5" t="n">
        <f si="0" t="shared"/>
        <v>80.87934560327199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1144.0</v>
      </c>
      <c r="E9" s="4" t="n">
        <v>15761.0</v>
      </c>
      <c r="F9" s="5" t="n">
        <f si="0" t="shared"/>
        <v>34.1539242433855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1639.0</v>
      </c>
      <c r="E10" s="4" t="n">
        <v>16457.0</v>
      </c>
      <c r="F10" s="5" t="n">
        <f si="0" t="shared"/>
        <v>153.01695327216382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7041.0</v>
      </c>
      <c r="E11" s="4" t="n">
        <v>30618.0</v>
      </c>
      <c r="F11" s="5" t="n">
        <f si="0" t="shared"/>
        <v>53.6383826507283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4604.0</v>
      </c>
      <c r="E12" s="4" t="n">
        <v>19828.0</v>
      </c>
      <c r="F12" s="5" t="n">
        <f si="0" t="shared"/>
        <v>24.087149485575953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704.0</v>
      </c>
      <c r="E13" s="4" t="n">
        <f>E14-E7-E8-E9-E10-E11-E12</f>
        <v>945.0</v>
      </c>
      <c r="F13" s="5" t="n">
        <f si="0" t="shared"/>
        <v>186.13756613756613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72321.0</v>
      </c>
      <c r="E14" s="4" t="n">
        <v>154343.0</v>
      </c>
      <c r="F14" s="5" t="n">
        <f si="0" t="shared"/>
        <v>76.4388407637534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02.0</v>
      </c>
      <c r="E15" s="4" t="n">
        <f>E16-E3-E4-E5-E6-E14</f>
        <v>413.0</v>
      </c>
      <c r="F15" s="5" t="n">
        <f si="0" t="shared"/>
        <v>94.18886198547214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504787.0</v>
      </c>
      <c r="E16" s="4" t="n">
        <v>218389.0</v>
      </c>
      <c r="F16" s="5" t="n">
        <f si="0" t="shared"/>
        <v>131.14122048271662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2883.0</v>
      </c>
      <c r="E17" s="4" t="n">
        <v>6073.0</v>
      </c>
      <c r="F17" s="5" t="n">
        <f si="0" t="shared"/>
        <v>112.1356825292277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7984.0</v>
      </c>
      <c r="E18" s="4" t="n">
        <v>34877.0</v>
      </c>
      <c r="F18" s="5" t="n">
        <f si="0" t="shared"/>
        <v>94.92502222094791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40.0</v>
      </c>
      <c r="E19" s="4" t="n">
        <v>122.0</v>
      </c>
      <c r="F19" s="5" t="n">
        <f si="0" t="shared"/>
        <v>178.6885245901639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57.0</v>
      </c>
      <c r="E20" s="4" t="n">
        <v>142.0</v>
      </c>
      <c r="F20" s="5" t="n">
        <f si="0" t="shared"/>
        <v>151.4084507042253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78.0</v>
      </c>
      <c r="E21" s="4" t="n">
        <v>37.0</v>
      </c>
      <c r="F21" s="5" t="n">
        <f si="0" t="shared"/>
        <v>110.8108108108108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707.0</v>
      </c>
      <c r="E22" s="4" t="n">
        <f>E23-E17-E18-E19-E20-E21</f>
        <v>367.0</v>
      </c>
      <c r="F22" s="5" t="n">
        <f>IF(E22=0,"-",(D22-E22)/E22*100)</f>
        <v>92.6430517711171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82349.0</v>
      </c>
      <c r="E23" s="4" t="n">
        <v>41618.0</v>
      </c>
      <c r="F23" s="5" t="n">
        <f si="0" t="shared"/>
        <v>97.8687106540439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47.0</v>
      </c>
      <c r="E24" s="4" t="n">
        <v>375.0</v>
      </c>
      <c r="F24" s="5" t="n">
        <f si="0" t="shared"/>
        <v>72.53333333333333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659.0</v>
      </c>
      <c r="E25" s="4" t="n">
        <v>2525.0</v>
      </c>
      <c r="F25" s="5" t="n">
        <f si="0" t="shared"/>
        <v>84.51485148514851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520.0</v>
      </c>
      <c r="E26" s="4" t="n">
        <v>3180.0</v>
      </c>
      <c r="F26" s="5" t="n">
        <f si="0" t="shared"/>
        <v>105.031446540880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595.0</v>
      </c>
      <c r="E27" s="4" t="n">
        <v>738.0</v>
      </c>
      <c r="F27" s="5" t="n">
        <f si="0" t="shared"/>
        <v>116.1246612466124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974.0</v>
      </c>
      <c r="E28" s="4" t="n">
        <v>1312.0</v>
      </c>
      <c r="F28" s="5" t="n">
        <f si="0" t="shared"/>
        <v>50.4573170731707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26.0</v>
      </c>
      <c r="E29" s="4" t="n">
        <v>395.0</v>
      </c>
      <c r="F29" s="5" t="n">
        <f si="0" t="shared"/>
        <v>109.1139240506329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92.0</v>
      </c>
      <c r="E30" s="4" t="n">
        <v>437.0</v>
      </c>
      <c r="F30" s="5" t="n">
        <f si="0" t="shared"/>
        <v>149.8855835240274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063.0</v>
      </c>
      <c r="E31" s="4" t="n">
        <v>3718.0</v>
      </c>
      <c r="F31" s="5" t="n">
        <f si="0" t="shared"/>
        <v>116.8639053254438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40.0</v>
      </c>
      <c r="E32" s="4" t="n">
        <v>450.0</v>
      </c>
      <c r="F32" s="5" t="n">
        <f si="0" t="shared"/>
        <v>86.66666666666667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55.0</v>
      </c>
      <c r="E33" s="4" t="n">
        <v>109.0</v>
      </c>
      <c r="F33" s="5" t="n">
        <f si="0" t="shared"/>
        <v>42.20183486238532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52.0</v>
      </c>
      <c r="E34" s="4" t="n">
        <v>417.0</v>
      </c>
      <c r="F34" s="5" t="n">
        <f si="0" t="shared"/>
        <v>80.3357314148681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519.0</v>
      </c>
      <c r="E35" s="4" t="n">
        <f>E36-E24-E25-E26-E27-E28-E29-E30-E31-E32-E33-E34</f>
        <v>2743.0</v>
      </c>
      <c r="F35" s="5" t="n">
        <f si="0" t="shared"/>
        <v>137.6594969012030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3642.0</v>
      </c>
      <c r="E36" s="4" t="n">
        <v>16399.0</v>
      </c>
      <c r="F36" s="5" t="n">
        <f si="0" t="shared"/>
        <v>105.14665528385878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5550.0</v>
      </c>
      <c r="E37" s="4" t="n">
        <v>5815.0</v>
      </c>
      <c r="F37" s="5" t="n">
        <f si="0" t="shared"/>
        <v>167.4118658641444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738.0</v>
      </c>
      <c r="E38" s="4" t="n">
        <v>1586.0</v>
      </c>
      <c r="F38" s="5" t="n">
        <f si="0" t="shared"/>
        <v>72.6355611601513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08.0</v>
      </c>
      <c r="E39" s="4" t="n">
        <f>E40-E37-E38</f>
        <v>83.0</v>
      </c>
      <c r="F39" s="5" t="n">
        <f si="0" t="shared"/>
        <v>30.12048192771084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8396.0</v>
      </c>
      <c r="E40" s="4" t="n">
        <v>7484.0</v>
      </c>
      <c r="F40" s="5" t="n">
        <f si="0" t="shared"/>
        <v>145.8043826830572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78.0</v>
      </c>
      <c r="E41" s="4" t="n">
        <v>236.0</v>
      </c>
      <c r="F41" s="5" t="n">
        <f si="0" t="shared"/>
        <v>60.16949152542372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67.0</v>
      </c>
      <c r="E42" s="4" t="n">
        <f>E43-E41</f>
        <v>217.0</v>
      </c>
      <c r="F42" s="5" t="n">
        <f si="0" t="shared"/>
        <v>115.207373271889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45.0</v>
      </c>
      <c r="E43" s="4" t="n">
        <v>453.0</v>
      </c>
      <c r="F43" s="5" t="n">
        <f si="0" t="shared"/>
        <v>86.5342163355408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16.0</v>
      </c>
      <c r="E44" s="4" t="n">
        <v>51.0</v>
      </c>
      <c r="F44" s="5" t="n">
        <f si="0" t="shared"/>
        <v>127.4509803921568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74630.0</v>
      </c>
      <c r="E45" s="4" t="n">
        <v>17706.0</v>
      </c>
      <c r="F45" s="5" t="n">
        <f si="0" t="shared"/>
        <v>886.275838698746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814765.0</v>
      </c>
      <c r="E46" s="8" t="n">
        <f>E44+E43+E40+E36+E23+E16+E45</f>
        <v>302100.0</v>
      </c>
      <c r="F46" s="5" t="n">
        <f si="0" t="shared"/>
        <v>169.7004303210857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