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<sst xmlns="http://schemas.openxmlformats.org/spreadsheetml/2006/main" count="118" uniqueCount="73">
  <si>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</si>
  <si>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</si>
  <si>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</si>
  <si>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</si>
  <si>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</si>
  <si>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</si>
  <si>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</si>
  <si>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</si>
  <si>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</si>
  <si>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</si>
  <si>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</si>
  <si>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</si>
  <si>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</si>
  <si>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</si>
  <si>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</si>
  <si>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</si>
  <si>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</si>
  <si>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</si>
  <si>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</si>
  <si>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</si>
  <si>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</si>
  <si>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</si>
  <si>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</si>
  <si>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</si>
  <si>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</si>
  <si>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</si>
  <si>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</si>
  <si>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</si>
  <si>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</si>
  <si>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</si>
  <si>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</si>
  <si>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</si>
  <si>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</si>
  <si>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</si>
  <si>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</si>
  <si>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</si>
  <si>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</si>
  <si>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</si>
  <si>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</si>
  <si>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</si>
  <si>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</si>
  <si>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</si>
  <si>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</si>
  <si>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</si>
  <si>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</si>
  <si>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</si>
  <si>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</si>
  <si>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</si>
  <si>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</si>
  <si>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</si>
  <si>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</si>
  <si>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</si>
  <si>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</si>
  <si>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</si>
  <si>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</si>
  <si>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</si>
  <si>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</si>
  <si>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</si>
  <si>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</si>
  <si>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</si>
  <si>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</si>
  <si>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</si>
  <si>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</si>
  <si>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</si>
  <si>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</si>
  <si>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</si>
  <si>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</si>
  <si>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</si>
  <si>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</si>
  <si>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</si>
  <si>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</si>
  <si>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112年11月來臺旅客人次～按停留夜數分
Table 1-8  Visitor Arrivals  by Length of Stay,
November,2023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</si>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</sst>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4300.0</v>
      </c>
      <c r="E3" s="4" t="n">
        <v>15168.0</v>
      </c>
      <c r="F3" s="4" t="n">
        <v>27579.0</v>
      </c>
      <c r="G3" s="4" t="n">
        <v>26549.0</v>
      </c>
      <c r="H3" s="4" t="n">
        <v>20423.0</v>
      </c>
      <c r="I3" s="4" t="n">
        <v>5392.0</v>
      </c>
      <c r="J3" s="4" t="n">
        <v>1093.0</v>
      </c>
      <c r="K3" s="4" t="n">
        <v>212.0</v>
      </c>
      <c r="L3" s="4" t="n">
        <v>170.0</v>
      </c>
      <c r="M3" s="4" t="n">
        <v>2977.0</v>
      </c>
      <c r="N3" s="11" t="n">
        <f>SUM(D3:M3)</f>
        <v>103863.0</v>
      </c>
      <c r="O3" s="4" t="n">
        <v>642195.0</v>
      </c>
      <c r="P3" s="4" t="n">
        <v>439483.0</v>
      </c>
      <c r="Q3" s="11" t="n">
        <f>SUM(D3:L3)</f>
        <v>100886.0</v>
      </c>
      <c r="R3" s="6" t="n">
        <f ref="R3:R48" si="0" t="shared">IF(P3&lt;&gt;0,P3/SUM(D3:L3),0)</f>
        <v>4.356233768808358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759.0</v>
      </c>
      <c r="E4" s="5" t="n">
        <v>1227.0</v>
      </c>
      <c r="F4" s="5" t="n">
        <v>1940.0</v>
      </c>
      <c r="G4" s="5" t="n">
        <v>2124.0</v>
      </c>
      <c r="H4" s="5" t="n">
        <v>3718.0</v>
      </c>
      <c r="I4" s="5" t="n">
        <v>3047.0</v>
      </c>
      <c r="J4" s="5" t="n">
        <v>1205.0</v>
      </c>
      <c r="K4" s="5" t="n">
        <v>845.0</v>
      </c>
      <c r="L4" s="5" t="n">
        <v>797.0</v>
      </c>
      <c r="M4" s="5" t="n">
        <v>4835.0</v>
      </c>
      <c r="N4" s="11" t="n">
        <f ref="N4:N14" si="1" t="shared">SUM(D4:M4)</f>
        <v>20497.0</v>
      </c>
      <c r="O4" s="5" t="n">
        <v>629591.0</v>
      </c>
      <c r="P4" s="5" t="n">
        <v>201835.0</v>
      </c>
      <c r="Q4" s="11" t="n">
        <f ref="Q4:Q48" si="2" t="shared">SUM(D4:L4)</f>
        <v>15662.0</v>
      </c>
      <c r="R4" s="6" t="n">
        <f si="0" t="shared"/>
        <v>12.886923764525603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5485.0</v>
      </c>
      <c r="E5" s="5" t="n">
        <v>33358.0</v>
      </c>
      <c r="F5" s="5" t="n">
        <v>47053.0</v>
      </c>
      <c r="G5" s="5" t="n">
        <v>15444.0</v>
      </c>
      <c r="H5" s="5" t="n">
        <v>8365.0</v>
      </c>
      <c r="I5" s="5" t="n">
        <v>3216.0</v>
      </c>
      <c r="J5" s="5" t="n">
        <v>1540.0</v>
      </c>
      <c r="K5" s="5" t="n">
        <v>1222.0</v>
      </c>
      <c r="L5" s="5" t="n">
        <v>976.0</v>
      </c>
      <c r="M5" s="5" t="n">
        <v>2602.0</v>
      </c>
      <c r="N5" s="11" t="n">
        <f si="1" t="shared"/>
        <v>119261.0</v>
      </c>
      <c r="O5" s="5" t="n">
        <v>781675.0</v>
      </c>
      <c r="P5" s="5" t="n">
        <v>518063.0</v>
      </c>
      <c r="Q5" s="11" t="n">
        <f si="2" t="shared"/>
        <v>116659.0</v>
      </c>
      <c r="R5" s="6" t="n">
        <f si="0" t="shared"/>
        <v>4.440831826091429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1511.0</v>
      </c>
      <c r="E6" s="5" t="n">
        <v>10955.0</v>
      </c>
      <c r="F6" s="5" t="n">
        <v>49783.0</v>
      </c>
      <c r="G6" s="5" t="n">
        <v>12174.0</v>
      </c>
      <c r="H6" s="5" t="n">
        <v>4625.0</v>
      </c>
      <c r="I6" s="5" t="n">
        <v>1248.0</v>
      </c>
      <c r="J6" s="5" t="n">
        <v>505.0</v>
      </c>
      <c r="K6" s="5" t="n">
        <v>445.0</v>
      </c>
      <c r="L6" s="5" t="n">
        <v>340.0</v>
      </c>
      <c r="M6" s="5" t="n">
        <v>633.0</v>
      </c>
      <c r="N6" s="11" t="n">
        <f si="1" t="shared"/>
        <v>82219.0</v>
      </c>
      <c r="O6" s="5" t="n">
        <v>411110.0</v>
      </c>
      <c r="P6" s="5" t="n">
        <v>316951.0</v>
      </c>
      <c r="Q6" s="11" t="n">
        <f si="2" t="shared"/>
        <v>81586.0</v>
      </c>
      <c r="R6" s="6" t="n">
        <f si="0" t="shared"/>
        <v>3.8848699531782414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153.0</v>
      </c>
      <c r="E7" s="5" t="n">
        <v>161.0</v>
      </c>
      <c r="F7" s="5" t="n">
        <v>258.0</v>
      </c>
      <c r="G7" s="5" t="n">
        <v>233.0</v>
      </c>
      <c r="H7" s="5" t="n">
        <v>379.0</v>
      </c>
      <c r="I7" s="5" t="n">
        <v>324.0</v>
      </c>
      <c r="J7" s="5" t="n">
        <v>170.0</v>
      </c>
      <c r="K7" s="5" t="n">
        <v>154.0</v>
      </c>
      <c r="L7" s="5" t="n">
        <v>120.0</v>
      </c>
      <c r="M7" s="5" t="n">
        <v>621.0</v>
      </c>
      <c r="N7" s="11" t="n">
        <f si="1" t="shared"/>
        <v>2573.0</v>
      </c>
      <c r="O7" s="5" t="n">
        <v>195830.0</v>
      </c>
      <c r="P7" s="5" t="n">
        <v>28114.0</v>
      </c>
      <c r="Q7" s="11" t="n">
        <f si="2" t="shared"/>
        <v>1952.0</v>
      </c>
      <c r="R7" s="6" t="n">
        <f si="0" t="shared"/>
        <v>14.40266393442623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110.0</v>
      </c>
      <c r="E8" s="5" t="n">
        <v>113.0</v>
      </c>
      <c r="F8" s="5" t="n">
        <v>191.0</v>
      </c>
      <c r="G8" s="5" t="n">
        <v>95.0</v>
      </c>
      <c r="H8" s="5" t="n">
        <v>186.0</v>
      </c>
      <c r="I8" s="5" t="n">
        <v>165.0</v>
      </c>
      <c r="J8" s="5" t="n">
        <v>119.0</v>
      </c>
      <c r="K8" s="5" t="n">
        <v>43.0</v>
      </c>
      <c r="L8" s="5" t="n">
        <v>23.0</v>
      </c>
      <c r="M8" s="5" t="n">
        <v>99.0</v>
      </c>
      <c r="N8" s="11" t="n">
        <f si="1" t="shared"/>
        <v>1144.0</v>
      </c>
      <c r="O8" s="5" t="n">
        <v>26841.0</v>
      </c>
      <c r="P8" s="5" t="n">
        <v>10436.0</v>
      </c>
      <c r="Q8" s="11" t="n">
        <f si="2" t="shared"/>
        <v>1045.0</v>
      </c>
      <c r="R8" s="6" t="n">
        <f si="0" t="shared"/>
        <v>9.986602870813398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1762.0</v>
      </c>
      <c r="E9" s="5" t="n">
        <v>864.0</v>
      </c>
      <c r="F9" s="5" t="n">
        <v>2705.0</v>
      </c>
      <c r="G9" s="5" t="n">
        <v>6348.0</v>
      </c>
      <c r="H9" s="5" t="n">
        <v>22983.0</v>
      </c>
      <c r="I9" s="5" t="n">
        <v>10197.0</v>
      </c>
      <c r="J9" s="5" t="n">
        <v>1245.0</v>
      </c>
      <c r="K9" s="5" t="n">
        <v>561.0</v>
      </c>
      <c r="L9" s="5" t="n">
        <v>407.0</v>
      </c>
      <c r="M9" s="5" t="n">
        <v>1543.0</v>
      </c>
      <c r="N9" s="11" t="n">
        <f si="1" t="shared"/>
        <v>48615.0</v>
      </c>
      <c r="O9" s="5" t="n">
        <v>757370.0</v>
      </c>
      <c r="P9" s="5" t="n">
        <v>355979.0</v>
      </c>
      <c r="Q9" s="11" t="n">
        <f si="2" t="shared"/>
        <v>47072.0</v>
      </c>
      <c r="R9" s="6" t="n">
        <f si="0" t="shared"/>
        <v>7.562436267845003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860.0</v>
      </c>
      <c r="E10" s="5" t="n">
        <v>1439.0</v>
      </c>
      <c r="F10" s="5" t="n">
        <v>3340.0</v>
      </c>
      <c r="G10" s="5" t="n">
        <v>5539.0</v>
      </c>
      <c r="H10" s="5" t="n">
        <v>23807.0</v>
      </c>
      <c r="I10" s="5" t="n">
        <v>19114.0</v>
      </c>
      <c r="J10" s="5" t="n">
        <v>1081.0</v>
      </c>
      <c r="K10" s="5" t="n">
        <v>196.0</v>
      </c>
      <c r="L10" s="5" t="n">
        <v>61.0</v>
      </c>
      <c r="M10" s="5" t="n">
        <v>496.0</v>
      </c>
      <c r="N10" s="11" t="n">
        <f si="1" t="shared"/>
        <v>55933.0</v>
      </c>
      <c r="O10" s="5" t="n">
        <v>445005.0</v>
      </c>
      <c r="P10" s="5" t="n">
        <v>400004.0</v>
      </c>
      <c r="Q10" s="11" t="n">
        <f si="2" t="shared"/>
        <v>55437.0</v>
      </c>
      <c r="R10" s="6" t="n">
        <f si="0" t="shared"/>
        <v>7.215469812580046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567.0</v>
      </c>
      <c r="E11" s="5" t="n">
        <v>455.0</v>
      </c>
      <c r="F11" s="5" t="n">
        <v>835.0</v>
      </c>
      <c r="G11" s="5" t="n">
        <v>910.0</v>
      </c>
      <c r="H11" s="5" t="n">
        <v>1954.0</v>
      </c>
      <c r="I11" s="5" t="n">
        <v>1926.0</v>
      </c>
      <c r="J11" s="5" t="n">
        <v>554.0</v>
      </c>
      <c r="K11" s="5" t="n">
        <v>403.0</v>
      </c>
      <c r="L11" s="5" t="n">
        <v>230.0</v>
      </c>
      <c r="M11" s="5" t="n">
        <v>4932.0</v>
      </c>
      <c r="N11" s="11" t="n">
        <f si="1" t="shared"/>
        <v>12766.0</v>
      </c>
      <c r="O11" s="5" t="n">
        <v>7347111.0</v>
      </c>
      <c r="P11" s="5" t="n">
        <v>87385.0</v>
      </c>
      <c r="Q11" s="11" t="n">
        <f si="2" t="shared"/>
        <v>7834.0</v>
      </c>
      <c r="R11" s="6" t="n">
        <f si="0" t="shared"/>
        <v>11.154582588715854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922.0</v>
      </c>
      <c r="E12" s="5" t="n">
        <v>2808.0</v>
      </c>
      <c r="F12" s="5" t="n">
        <v>7988.0</v>
      </c>
      <c r="G12" s="5" t="n">
        <v>8007.0</v>
      </c>
      <c r="H12" s="5" t="n">
        <v>7810.0</v>
      </c>
      <c r="I12" s="5" t="n">
        <v>2530.0</v>
      </c>
      <c r="J12" s="5" t="n">
        <v>211.0</v>
      </c>
      <c r="K12" s="5" t="n">
        <v>269.0</v>
      </c>
      <c r="L12" s="5" t="n">
        <v>177.0</v>
      </c>
      <c r="M12" s="5" t="n">
        <v>6208.0</v>
      </c>
      <c r="N12" s="11" t="n">
        <f si="1" t="shared"/>
        <v>36930.0</v>
      </c>
      <c r="O12" s="5" t="n">
        <v>6714516.0</v>
      </c>
      <c r="P12" s="5" t="n">
        <v>163475.0</v>
      </c>
      <c r="Q12" s="11" t="n">
        <f si="2" t="shared"/>
        <v>30722.0</v>
      </c>
      <c r="R12" s="6" t="n">
        <f si="0" t="shared"/>
        <v>5.321105396784064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553.0</v>
      </c>
      <c r="E13" s="5" t="n">
        <v>2122.0</v>
      </c>
      <c r="F13" s="5" t="n">
        <v>11161.0</v>
      </c>
      <c r="G13" s="5" t="n">
        <v>7205.0</v>
      </c>
      <c r="H13" s="5" t="n">
        <v>4751.0</v>
      </c>
      <c r="I13" s="5" t="n">
        <v>6194.0</v>
      </c>
      <c r="J13" s="5" t="n">
        <v>534.0</v>
      </c>
      <c r="K13" s="5" t="n">
        <v>366.0</v>
      </c>
      <c r="L13" s="5" t="n">
        <v>358.0</v>
      </c>
      <c r="M13" s="5" t="n">
        <v>3817.0</v>
      </c>
      <c r="N13" s="11" t="n">
        <f si="1" t="shared"/>
        <v>37061.0</v>
      </c>
      <c r="O13" s="5" t="n">
        <v>3659122.0</v>
      </c>
      <c r="P13" s="5" t="n">
        <v>224682.0</v>
      </c>
      <c r="Q13" s="11" t="n">
        <f si="2" t="shared"/>
        <v>33244.0</v>
      </c>
      <c r="R13" s="6" t="n">
        <f si="0" t="shared"/>
        <v>6.758572975574539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151.0</v>
      </c>
      <c r="E14" s="5" t="n">
        <v>466.0</v>
      </c>
      <c r="F14" s="5" t="n">
        <v>2099.0</v>
      </c>
      <c r="G14" s="5" t="n">
        <v>5649.0</v>
      </c>
      <c r="H14" s="5" t="n">
        <v>2183.0</v>
      </c>
      <c r="I14" s="5" t="n">
        <v>1687.0</v>
      </c>
      <c r="J14" s="5" t="n">
        <v>612.0</v>
      </c>
      <c r="K14" s="5" t="n">
        <v>818.0</v>
      </c>
      <c r="L14" s="5" t="n">
        <v>1300.0</v>
      </c>
      <c r="M14" s="5" t="n">
        <v>9905.0</v>
      </c>
      <c r="N14" s="11" t="n">
        <f si="1" t="shared"/>
        <v>24870.0</v>
      </c>
      <c r="O14" s="5" t="n">
        <v>8769755.0</v>
      </c>
      <c r="P14" s="5" t="n">
        <v>218678.0</v>
      </c>
      <c r="Q14" s="11" t="n">
        <f si="2" t="shared"/>
        <v>14965.0</v>
      </c>
      <c r="R14" s="6" t="n">
        <f si="0" t="shared"/>
        <v>14.61262946876044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82.0</v>
      </c>
      <c r="E15" s="5" t="n">
        <f ref="E15:M15" si="3" t="shared">E16-E9-E10-E11-E12-E13-E14</f>
        <v>33.0</v>
      </c>
      <c r="F15" s="5" t="n">
        <f si="3" t="shared"/>
        <v>203.0</v>
      </c>
      <c r="G15" s="5" t="n">
        <f si="3" t="shared"/>
        <v>331.0</v>
      </c>
      <c r="H15" s="5" t="n">
        <f si="3" t="shared"/>
        <v>530.0</v>
      </c>
      <c r="I15" s="5" t="n">
        <f si="3" t="shared"/>
        <v>360.0</v>
      </c>
      <c r="J15" s="5" t="n">
        <f si="3" t="shared"/>
        <v>212.0</v>
      </c>
      <c r="K15" s="5" t="n">
        <f si="3" t="shared"/>
        <v>44.0</v>
      </c>
      <c r="L15" s="5" t="n">
        <f si="3" t="shared"/>
        <v>35.0</v>
      </c>
      <c r="M15" s="5" t="n">
        <f si="3" t="shared"/>
        <v>208.0</v>
      </c>
      <c r="N15" s="5" t="n">
        <f ref="N15" si="4" t="shared">N16-N9-N10-N11-N12-N13-N14</f>
        <v>2038.0</v>
      </c>
      <c r="O15" s="5" t="n">
        <f>O16-O9-O10-O11-O12-O13-O14</f>
        <v>79851.0</v>
      </c>
      <c r="P15" s="5" t="n">
        <f>P16-P9-P10-P11-P12-P13-P14</f>
        <v>18744.0</v>
      </c>
      <c r="Q15" s="11" t="n">
        <f si="2" t="shared"/>
        <v>1830.0</v>
      </c>
      <c r="R15" s="6" t="n">
        <f si="0" t="shared"/>
        <v>10.242622950819673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4897.0</v>
      </c>
      <c r="E16" s="5" t="n">
        <v>8187.0</v>
      </c>
      <c r="F16" s="5" t="n">
        <v>28331.0</v>
      </c>
      <c r="G16" s="5" t="n">
        <v>33989.0</v>
      </c>
      <c r="H16" s="5" t="n">
        <v>64018.0</v>
      </c>
      <c r="I16" s="5" t="n">
        <v>42008.0</v>
      </c>
      <c r="J16" s="5" t="n">
        <v>4449.0</v>
      </c>
      <c r="K16" s="5" t="n">
        <v>2657.0</v>
      </c>
      <c r="L16" s="5" t="n">
        <v>2568.0</v>
      </c>
      <c r="M16" s="5" t="n">
        <v>27109.0</v>
      </c>
      <c r="N16" s="11" t="n">
        <f ref="N16:N48" si="5" t="shared">SUM(D16:M16)</f>
        <v>218213.0</v>
      </c>
      <c r="O16" s="5" t="n">
        <v>2.777273E7</v>
      </c>
      <c r="P16" s="5" t="n">
        <v>1468947.0</v>
      </c>
      <c r="Q16" s="11" t="n">
        <f si="2" t="shared"/>
        <v>191104.0</v>
      </c>
      <c r="R16" s="6" t="n">
        <f si="0" t="shared"/>
        <v>7.686636595780308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293.0</v>
      </c>
      <c r="E17" s="5" t="n">
        <f ref="E17:M17" si="6" t="shared">E18-E16-E3-E4-E5-E6-E7-E8</f>
        <v>928.0</v>
      </c>
      <c r="F17" s="5" t="n">
        <f si="6" t="shared"/>
        <v>937.0</v>
      </c>
      <c r="G17" s="5" t="n">
        <f si="6" t="shared"/>
        <v>609.0</v>
      </c>
      <c r="H17" s="5" t="n">
        <f si="6" t="shared"/>
        <v>631.0</v>
      </c>
      <c r="I17" s="5" t="n">
        <f si="6" t="shared"/>
        <v>327.0</v>
      </c>
      <c r="J17" s="5" t="n">
        <f si="6" t="shared"/>
        <v>104.0</v>
      </c>
      <c r="K17" s="5" t="n">
        <f si="6" t="shared"/>
        <v>67.0</v>
      </c>
      <c r="L17" s="5" t="n">
        <f si="6" t="shared"/>
        <v>47.0</v>
      </c>
      <c r="M17" s="5" t="n">
        <f si="6" t="shared"/>
        <v>172.0</v>
      </c>
      <c r="N17" s="11" t="n">
        <f si="5" t="shared"/>
        <v>4115.0</v>
      </c>
      <c r="O17" s="5" t="n">
        <f>O18-O16-O3-O4-O5-O6-O7-O8</f>
        <v>79714.0</v>
      </c>
      <c r="P17" s="5" t="n">
        <f>P18-P16-P3-P4-P5-P6-P7-P8</f>
        <v>23675.0</v>
      </c>
      <c r="Q17" s="11" t="n">
        <f si="2" t="shared"/>
        <v>3943.0</v>
      </c>
      <c r="R17" s="6" t="n">
        <f si="0" t="shared"/>
        <v>6.004311437991377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17508.0</v>
      </c>
      <c r="E18" s="5" t="n">
        <v>70097.0</v>
      </c>
      <c r="F18" s="5" t="n">
        <v>156072.0</v>
      </c>
      <c r="G18" s="5" t="n">
        <v>91217.0</v>
      </c>
      <c r="H18" s="5" t="n">
        <v>102345.0</v>
      </c>
      <c r="I18" s="5" t="n">
        <v>55727.0</v>
      </c>
      <c r="J18" s="5" t="n">
        <v>9185.0</v>
      </c>
      <c r="K18" s="5" t="n">
        <v>5645.0</v>
      </c>
      <c r="L18" s="5" t="n">
        <v>5041.0</v>
      </c>
      <c r="M18" s="5" t="n">
        <v>39048.0</v>
      </c>
      <c r="N18" s="11" t="n">
        <f si="5" t="shared"/>
        <v>551885.0</v>
      </c>
      <c r="O18" s="5" t="n">
        <v>3.0539686E7</v>
      </c>
      <c r="P18" s="5" t="n">
        <v>3007504.0</v>
      </c>
      <c r="Q18" s="11" t="n">
        <f si="2" t="shared"/>
        <v>512837.0</v>
      </c>
      <c r="R18" s="6" t="n">
        <f si="0" t="shared"/>
        <v>5.864444258117102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1172.0</v>
      </c>
      <c r="E19" s="5" t="n">
        <v>826.0</v>
      </c>
      <c r="F19" s="5" t="n">
        <v>1329.0</v>
      </c>
      <c r="G19" s="5" t="n">
        <v>1387.0</v>
      </c>
      <c r="H19" s="5" t="n">
        <v>2200.0</v>
      </c>
      <c r="I19" s="5" t="n">
        <v>2092.0</v>
      </c>
      <c r="J19" s="5" t="n">
        <v>788.0</v>
      </c>
      <c r="K19" s="5" t="n">
        <v>295.0</v>
      </c>
      <c r="L19" s="5" t="n">
        <v>140.0</v>
      </c>
      <c r="M19" s="5" t="n">
        <v>1470.0</v>
      </c>
      <c r="N19" s="11" t="n">
        <f si="5" t="shared"/>
        <v>11699.0</v>
      </c>
      <c r="O19" s="5" t="n">
        <v>136258.0</v>
      </c>
      <c r="P19" s="5" t="n">
        <v>87267.0</v>
      </c>
      <c r="Q19" s="11" t="n">
        <f si="2" t="shared"/>
        <v>10229.0</v>
      </c>
      <c r="R19" s="6" t="n">
        <f si="0" t="shared"/>
        <v>8.531332486069019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5488.0</v>
      </c>
      <c r="E20" s="5" t="n">
        <v>3897.0</v>
      </c>
      <c r="F20" s="5" t="n">
        <v>5863.0</v>
      </c>
      <c r="G20" s="5" t="n">
        <v>5527.0</v>
      </c>
      <c r="H20" s="5" t="n">
        <v>12124.0</v>
      </c>
      <c r="I20" s="5" t="n">
        <v>12939.0</v>
      </c>
      <c r="J20" s="5" t="n">
        <v>4016.0</v>
      </c>
      <c r="K20" s="5" t="n">
        <v>1450.0</v>
      </c>
      <c r="L20" s="5" t="n">
        <v>923.0</v>
      </c>
      <c r="M20" s="5" t="n">
        <v>5326.0</v>
      </c>
      <c r="N20" s="11" t="n">
        <f si="5" t="shared"/>
        <v>57553.0</v>
      </c>
      <c r="O20" s="5" t="n">
        <v>730797.0</v>
      </c>
      <c r="P20" s="5" t="n">
        <v>481915.0</v>
      </c>
      <c r="Q20" s="11" t="n">
        <f si="2" t="shared"/>
        <v>52227.0</v>
      </c>
      <c r="R20" s="6" t="n">
        <f si="0" t="shared"/>
        <v>9.22731537327436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42.0</v>
      </c>
      <c r="E21" s="5" t="n">
        <v>30.0</v>
      </c>
      <c r="F21" s="5" t="n">
        <v>87.0</v>
      </c>
      <c r="G21" s="5" t="n">
        <v>27.0</v>
      </c>
      <c r="H21" s="5" t="n">
        <v>58.0</v>
      </c>
      <c r="I21" s="5" t="n">
        <v>59.0</v>
      </c>
      <c r="J21" s="5" t="n">
        <v>34.0</v>
      </c>
      <c r="K21" s="5" t="n">
        <v>13.0</v>
      </c>
      <c r="L21" s="5" t="n">
        <v>16.0</v>
      </c>
      <c r="M21" s="5" t="n">
        <v>77.0</v>
      </c>
      <c r="N21" s="11" t="n">
        <f si="5" t="shared"/>
        <v>443.0</v>
      </c>
      <c r="O21" s="5" t="n">
        <v>7968.0</v>
      </c>
      <c r="P21" s="5" t="n">
        <v>4056.0</v>
      </c>
      <c r="Q21" s="11" t="n">
        <f si="2" t="shared"/>
        <v>366.0</v>
      </c>
      <c r="R21" s="6" t="n">
        <f si="0" t="shared"/>
        <v>11.081967213114755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22.0</v>
      </c>
      <c r="E22" s="5" t="n">
        <v>27.0</v>
      </c>
      <c r="F22" s="5" t="n">
        <v>49.0</v>
      </c>
      <c r="G22" s="5" t="n">
        <v>32.0</v>
      </c>
      <c r="H22" s="5" t="n">
        <v>70.0</v>
      </c>
      <c r="I22" s="5" t="n">
        <v>72.0</v>
      </c>
      <c r="J22" s="5" t="n">
        <v>19.0</v>
      </c>
      <c r="K22" s="5" t="n">
        <v>17.0</v>
      </c>
      <c r="L22" s="5" t="n">
        <v>8.0</v>
      </c>
      <c r="M22" s="5" t="n">
        <v>36.0</v>
      </c>
      <c r="N22" s="11" t="n">
        <f si="5" t="shared"/>
        <v>352.0</v>
      </c>
      <c r="O22" s="5" t="n">
        <v>13187.0</v>
      </c>
      <c r="P22" s="5" t="n">
        <v>3222.0</v>
      </c>
      <c r="Q22" s="11" t="n">
        <f si="2" t="shared"/>
        <v>316.0</v>
      </c>
      <c r="R22" s="6" t="n">
        <f si="0" t="shared"/>
        <v>10.19620253164557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1.0</v>
      </c>
      <c r="E23" s="5" t="n">
        <v>9.0</v>
      </c>
      <c r="F23" s="5" t="n">
        <v>1.0</v>
      </c>
      <c r="G23" s="5" t="n">
        <v>8.0</v>
      </c>
      <c r="H23" s="5" t="n">
        <v>6.0</v>
      </c>
      <c r="I23" s="5" t="n">
        <v>4.0</v>
      </c>
      <c r="J23" s="5" t="n">
        <v>19.0</v>
      </c>
      <c r="K23" s="5" t="n">
        <v>4.0</v>
      </c>
      <c r="L23" s="5" t="n">
        <v>3.0</v>
      </c>
      <c r="M23" s="5" t="n">
        <v>5.0</v>
      </c>
      <c r="N23" s="11" t="n">
        <f si="5" t="shared"/>
        <v>60.0</v>
      </c>
      <c r="O23" s="5" t="n">
        <v>2036.0</v>
      </c>
      <c r="P23" s="5" t="n">
        <v>984.0</v>
      </c>
      <c r="Q23" s="11" t="n">
        <f si="2" t="shared"/>
        <v>55.0</v>
      </c>
      <c r="R23" s="6" t="n">
        <f si="0" t="shared"/>
        <v>17.89090909090909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59.0</v>
      </c>
      <c r="E24" s="5" t="n">
        <f ref="E24:M24" si="7" t="shared">E25-E19-E20-E21-E22-E23</f>
        <v>56.0</v>
      </c>
      <c r="F24" s="5" t="n">
        <f si="7" t="shared"/>
        <v>73.0</v>
      </c>
      <c r="G24" s="5" t="n">
        <f si="7" t="shared"/>
        <v>92.0</v>
      </c>
      <c r="H24" s="5" t="n">
        <f si="7" t="shared"/>
        <v>154.0</v>
      </c>
      <c r="I24" s="5" t="n">
        <f si="7" t="shared"/>
        <v>79.0</v>
      </c>
      <c r="J24" s="5" t="n">
        <f si="7" t="shared"/>
        <v>73.0</v>
      </c>
      <c r="K24" s="5" t="n">
        <f si="7" t="shared"/>
        <v>106.0</v>
      </c>
      <c r="L24" s="5" t="n">
        <f si="7" t="shared"/>
        <v>43.0</v>
      </c>
      <c r="M24" s="5" t="n">
        <f si="7" t="shared"/>
        <v>143.0</v>
      </c>
      <c r="N24" s="11" t="n">
        <f si="5" t="shared"/>
        <v>878.0</v>
      </c>
      <c r="O24" s="5" t="n">
        <f>O25-O19-O20-O21-O22-O23</f>
        <v>47249.0</v>
      </c>
      <c r="P24" s="5" t="n">
        <f>P25-P19-P20-P21-P22-P23</f>
        <v>11665.0</v>
      </c>
      <c r="Q24" s="11" t="n">
        <f si="2" t="shared"/>
        <v>735.0</v>
      </c>
      <c r="R24" s="6" t="n">
        <f si="0" t="shared"/>
        <v>15.870748299319727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6784.0</v>
      </c>
      <c r="E25" s="5" t="n">
        <v>4845.0</v>
      </c>
      <c r="F25" s="5" t="n">
        <v>7402.0</v>
      </c>
      <c r="G25" s="5" t="n">
        <v>7073.0</v>
      </c>
      <c r="H25" s="5" t="n">
        <v>14612.0</v>
      </c>
      <c r="I25" s="5" t="n">
        <v>15245.0</v>
      </c>
      <c r="J25" s="5" t="n">
        <v>4949.0</v>
      </c>
      <c r="K25" s="5" t="n">
        <v>1885.0</v>
      </c>
      <c r="L25" s="5" t="n">
        <v>1133.0</v>
      </c>
      <c r="M25" s="5" t="n">
        <v>7057.0</v>
      </c>
      <c r="N25" s="11" t="n">
        <f si="5" t="shared"/>
        <v>70985.0</v>
      </c>
      <c r="O25" s="5" t="n">
        <v>937495.0</v>
      </c>
      <c r="P25" s="5" t="n">
        <v>589109.0</v>
      </c>
      <c r="Q25" s="11" t="n">
        <f si="2" t="shared"/>
        <v>63928.0</v>
      </c>
      <c r="R25" s="6" t="n">
        <f si="0" t="shared"/>
        <v>9.215195219622075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39.0</v>
      </c>
      <c r="E26" s="5" t="n">
        <v>63.0</v>
      </c>
      <c r="F26" s="5" t="n">
        <v>75.0</v>
      </c>
      <c r="G26" s="5" t="n">
        <v>75.0</v>
      </c>
      <c r="H26" s="5" t="n">
        <v>159.0</v>
      </c>
      <c r="I26" s="5" t="n">
        <v>230.0</v>
      </c>
      <c r="J26" s="5" t="n">
        <v>124.0</v>
      </c>
      <c r="K26" s="5" t="n">
        <v>38.0</v>
      </c>
      <c r="L26" s="5" t="n">
        <v>22.0</v>
      </c>
      <c r="M26" s="5" t="n">
        <v>68.0</v>
      </c>
      <c r="N26" s="11" t="n">
        <f si="5" t="shared"/>
        <v>893.0</v>
      </c>
      <c r="O26" s="5" t="n">
        <v>14103.0</v>
      </c>
      <c r="P26" s="5" t="n">
        <v>10210.0</v>
      </c>
      <c r="Q26" s="11" t="n">
        <f si="2" t="shared"/>
        <v>825.0</v>
      </c>
      <c r="R26" s="6" t="n">
        <f si="0" t="shared"/>
        <v>12.375757575757575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337.0</v>
      </c>
      <c r="E27" s="5" t="n">
        <v>357.0</v>
      </c>
      <c r="F27" s="5" t="n">
        <v>371.0</v>
      </c>
      <c r="G27" s="5" t="n">
        <v>323.0</v>
      </c>
      <c r="H27" s="5" t="n">
        <v>836.0</v>
      </c>
      <c r="I27" s="5" t="n">
        <v>1376.0</v>
      </c>
      <c r="J27" s="5" t="n">
        <v>617.0</v>
      </c>
      <c r="K27" s="5" t="n">
        <v>233.0</v>
      </c>
      <c r="L27" s="5" t="n">
        <v>179.0</v>
      </c>
      <c r="M27" s="5" t="n">
        <v>424.0</v>
      </c>
      <c r="N27" s="11" t="n">
        <f si="5" t="shared"/>
        <v>5053.0</v>
      </c>
      <c r="O27" s="5" t="n">
        <v>96179.0</v>
      </c>
      <c r="P27" s="5" t="n">
        <v>60439.0</v>
      </c>
      <c r="Q27" s="11" t="n">
        <f si="2" t="shared"/>
        <v>4629.0</v>
      </c>
      <c r="R27" s="6" t="n">
        <f si="0" t="shared"/>
        <v>13.056599697558868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332.0</v>
      </c>
      <c r="E28" s="5" t="n">
        <v>473.0</v>
      </c>
      <c r="F28" s="5" t="n">
        <v>573.0</v>
      </c>
      <c r="G28" s="5" t="n">
        <v>438.0</v>
      </c>
      <c r="H28" s="5" t="n">
        <v>980.0</v>
      </c>
      <c r="I28" s="5" t="n">
        <v>1722.0</v>
      </c>
      <c r="J28" s="5" t="n">
        <v>864.0</v>
      </c>
      <c r="K28" s="5" t="n">
        <v>235.0</v>
      </c>
      <c r="L28" s="5" t="n">
        <v>150.0</v>
      </c>
      <c r="M28" s="5" t="n">
        <v>492.0</v>
      </c>
      <c r="N28" s="11" t="n">
        <f si="5" t="shared"/>
        <v>6259.0</v>
      </c>
      <c r="O28" s="5" t="n">
        <v>90037.0</v>
      </c>
      <c r="P28" s="5" t="n">
        <v>69211.0</v>
      </c>
      <c r="Q28" s="11" t="n">
        <f si="2" t="shared"/>
        <v>5767.0</v>
      </c>
      <c r="R28" s="6" t="n">
        <f si="0" t="shared"/>
        <v>12.001213802670366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131.0</v>
      </c>
      <c r="E29" s="5" t="n">
        <v>170.0</v>
      </c>
      <c r="F29" s="5" t="n">
        <v>213.0</v>
      </c>
      <c r="G29" s="5" t="n">
        <v>123.0</v>
      </c>
      <c r="H29" s="5" t="n">
        <v>303.0</v>
      </c>
      <c r="I29" s="5" t="n">
        <v>284.0</v>
      </c>
      <c r="J29" s="5" t="n">
        <v>83.0</v>
      </c>
      <c r="K29" s="5" t="n">
        <v>52.0</v>
      </c>
      <c r="L29" s="5" t="n">
        <v>42.0</v>
      </c>
      <c r="M29" s="5" t="n">
        <v>119.0</v>
      </c>
      <c r="N29" s="11" t="n">
        <f si="5" t="shared"/>
        <v>1520.0</v>
      </c>
      <c r="O29" s="5" t="n">
        <v>19967.0</v>
      </c>
      <c r="P29" s="5" t="n">
        <v>13563.0</v>
      </c>
      <c r="Q29" s="11" t="n">
        <f si="2" t="shared"/>
        <v>1401.0</v>
      </c>
      <c r="R29" s="6" t="n">
        <f si="0" t="shared"/>
        <v>9.680942184154176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126.0</v>
      </c>
      <c r="E30" s="5" t="n">
        <v>206.0</v>
      </c>
      <c r="F30" s="5" t="n">
        <v>215.0</v>
      </c>
      <c r="G30" s="5" t="n">
        <v>194.0</v>
      </c>
      <c r="H30" s="5" t="n">
        <v>481.0</v>
      </c>
      <c r="I30" s="5" t="n">
        <v>555.0</v>
      </c>
      <c r="J30" s="5" t="n">
        <v>368.0</v>
      </c>
      <c r="K30" s="5" t="n">
        <v>81.0</v>
      </c>
      <c r="L30" s="5" t="n">
        <v>50.0</v>
      </c>
      <c r="M30" s="5" t="n">
        <v>201.0</v>
      </c>
      <c r="N30" s="11" t="n">
        <f si="5" t="shared"/>
        <v>2477.0</v>
      </c>
      <c r="O30" s="5" t="n">
        <v>37613.0</v>
      </c>
      <c r="P30" s="5" t="n">
        <v>25953.0</v>
      </c>
      <c r="Q30" s="11" t="n">
        <f si="2" t="shared"/>
        <v>2276.0</v>
      </c>
      <c r="R30" s="6" t="n">
        <f si="0" t="shared"/>
        <v>11.402899824253076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65.0</v>
      </c>
      <c r="E31" s="5" t="n">
        <v>94.0</v>
      </c>
      <c r="F31" s="5" t="n">
        <v>146.0</v>
      </c>
      <c r="G31" s="5" t="n">
        <v>100.0</v>
      </c>
      <c r="H31" s="5" t="n">
        <v>214.0</v>
      </c>
      <c r="I31" s="5" t="n">
        <v>339.0</v>
      </c>
      <c r="J31" s="5" t="n">
        <v>167.0</v>
      </c>
      <c r="K31" s="5" t="n">
        <v>37.0</v>
      </c>
      <c r="L31" s="5" t="n">
        <v>21.0</v>
      </c>
      <c r="M31" s="5" t="n">
        <v>52.0</v>
      </c>
      <c r="N31" s="11" t="n">
        <f si="5" t="shared"/>
        <v>1235.0</v>
      </c>
      <c r="O31" s="5" t="n">
        <v>14924.0</v>
      </c>
      <c r="P31" s="5" t="n">
        <v>12917.0</v>
      </c>
      <c r="Q31" s="11" t="n">
        <f si="2" t="shared"/>
        <v>1183.0</v>
      </c>
      <c r="R31" s="6" t="n">
        <f si="0" t="shared"/>
        <v>10.918850380388841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57.0</v>
      </c>
      <c r="E32" s="5" t="n">
        <v>95.0</v>
      </c>
      <c r="F32" s="5" t="n">
        <v>124.0</v>
      </c>
      <c r="G32" s="5" t="n">
        <v>79.0</v>
      </c>
      <c r="H32" s="5" t="n">
        <v>182.0</v>
      </c>
      <c r="I32" s="5" t="n">
        <v>193.0</v>
      </c>
      <c r="J32" s="5" t="n">
        <v>100.0</v>
      </c>
      <c r="K32" s="5" t="n">
        <v>66.0</v>
      </c>
      <c r="L32" s="5" t="n">
        <v>42.0</v>
      </c>
      <c r="M32" s="5" t="n">
        <v>86.0</v>
      </c>
      <c r="N32" s="11" t="n">
        <f si="5" t="shared"/>
        <v>1024.0</v>
      </c>
      <c r="O32" s="5" t="n">
        <v>19924.0</v>
      </c>
      <c r="P32" s="5" t="n">
        <v>12374.0</v>
      </c>
      <c r="Q32" s="11" t="n">
        <f si="2" t="shared"/>
        <v>938.0</v>
      </c>
      <c r="R32" s="6" t="n">
        <f si="0" t="shared"/>
        <v>13.191897654584222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485.0</v>
      </c>
      <c r="E33" s="5" t="n">
        <v>543.0</v>
      </c>
      <c r="F33" s="5" t="n">
        <v>756.0</v>
      </c>
      <c r="G33" s="5" t="n">
        <v>814.0</v>
      </c>
      <c r="H33" s="5" t="n">
        <v>1128.0</v>
      </c>
      <c r="I33" s="5" t="n">
        <v>1144.0</v>
      </c>
      <c r="J33" s="5" t="n">
        <v>482.0</v>
      </c>
      <c r="K33" s="5" t="n">
        <v>268.0</v>
      </c>
      <c r="L33" s="5" t="n">
        <v>161.0</v>
      </c>
      <c r="M33" s="5" t="n">
        <v>753.0</v>
      </c>
      <c r="N33" s="11" t="n">
        <f si="5" t="shared"/>
        <v>6534.0</v>
      </c>
      <c r="O33" s="5" t="n">
        <v>104727.0</v>
      </c>
      <c r="P33" s="5" t="n">
        <v>60891.0</v>
      </c>
      <c r="Q33" s="11" t="n">
        <f si="2" t="shared"/>
        <v>5781.0</v>
      </c>
      <c r="R33" s="6" t="n">
        <f si="0" t="shared"/>
        <v>10.532952776336273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71.0</v>
      </c>
      <c r="E34" s="5" t="n">
        <v>61.0</v>
      </c>
      <c r="F34" s="5" t="n">
        <v>69.0</v>
      </c>
      <c r="G34" s="5" t="n">
        <v>55.0</v>
      </c>
      <c r="H34" s="5" t="n">
        <v>212.0</v>
      </c>
      <c r="I34" s="5" t="n">
        <v>245.0</v>
      </c>
      <c r="J34" s="5" t="n">
        <v>119.0</v>
      </c>
      <c r="K34" s="5" t="n">
        <v>36.0</v>
      </c>
      <c r="L34" s="5" t="n">
        <v>14.0</v>
      </c>
      <c r="M34" s="5" t="n">
        <v>146.0</v>
      </c>
      <c r="N34" s="11" t="n">
        <f si="5" t="shared"/>
        <v>1028.0</v>
      </c>
      <c r="O34" s="5" t="n">
        <v>10352.0</v>
      </c>
      <c r="P34" s="5" t="n">
        <v>9660.0</v>
      </c>
      <c r="Q34" s="11" t="n">
        <f si="2" t="shared"/>
        <v>882.0</v>
      </c>
      <c r="R34" s="6" t="n">
        <f si="0" t="shared"/>
        <v>10.952380952380953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18.0</v>
      </c>
      <c r="E35" s="5" t="n">
        <v>16.0</v>
      </c>
      <c r="F35" s="5" t="n">
        <v>15.0</v>
      </c>
      <c r="G35" s="5" t="n">
        <v>19.0</v>
      </c>
      <c r="H35" s="5" t="n">
        <v>26.0</v>
      </c>
      <c r="I35" s="5" t="n">
        <v>15.0</v>
      </c>
      <c r="J35" s="5" t="n">
        <v>7.0</v>
      </c>
      <c r="K35" s="5" t="n">
        <v>4.0</v>
      </c>
      <c r="L35" s="5" t="n">
        <v>2.0</v>
      </c>
      <c r="M35" s="5" t="n">
        <v>21.0</v>
      </c>
      <c r="N35" s="11" t="n">
        <f si="5" t="shared"/>
        <v>143.0</v>
      </c>
      <c r="O35" s="5" t="n">
        <v>1976.0</v>
      </c>
      <c r="P35" s="5" t="n">
        <v>963.0</v>
      </c>
      <c r="Q35" s="11" t="n">
        <f si="2" t="shared"/>
        <v>122.0</v>
      </c>
      <c r="R35" s="6" t="n">
        <f si="0" t="shared"/>
        <v>7.89344262295082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24.0</v>
      </c>
      <c r="E36" s="5" t="n">
        <v>73.0</v>
      </c>
      <c r="F36" s="5" t="n">
        <v>94.0</v>
      </c>
      <c r="G36" s="5" t="n">
        <v>76.0</v>
      </c>
      <c r="H36" s="5" t="n">
        <v>135.0</v>
      </c>
      <c r="I36" s="5" t="n">
        <v>173.0</v>
      </c>
      <c r="J36" s="5" t="n">
        <v>58.0</v>
      </c>
      <c r="K36" s="5" t="n">
        <v>26.0</v>
      </c>
      <c r="L36" s="5" t="n">
        <v>19.0</v>
      </c>
      <c r="M36" s="5" t="n">
        <v>44.0</v>
      </c>
      <c r="N36" s="11" t="n">
        <f si="5" t="shared"/>
        <v>722.0</v>
      </c>
      <c r="O36" s="5" t="n">
        <v>9524.0</v>
      </c>
      <c r="P36" s="5" t="n">
        <v>7341.0</v>
      </c>
      <c r="Q36" s="11" t="n">
        <f si="2" t="shared"/>
        <v>678.0</v>
      </c>
      <c r="R36" s="6" t="n">
        <f si="0" t="shared"/>
        <v>10.827433628318584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42.0</v>
      </c>
      <c r="E37" s="5" t="n">
        <v>32.0</v>
      </c>
      <c r="F37" s="5" t="n">
        <v>32.0</v>
      </c>
      <c r="G37" s="5" t="n">
        <v>46.0</v>
      </c>
      <c r="H37" s="5" t="n">
        <v>98.0</v>
      </c>
      <c r="I37" s="5" t="n">
        <v>101.0</v>
      </c>
      <c r="J37" s="5" t="n">
        <v>56.0</v>
      </c>
      <c r="K37" s="5" t="n">
        <v>38.0</v>
      </c>
      <c r="L37" s="5" t="n">
        <v>34.0</v>
      </c>
      <c r="M37" s="5" t="n">
        <v>85.0</v>
      </c>
      <c r="N37" s="11" t="n">
        <f si="5" t="shared"/>
        <v>564.0</v>
      </c>
      <c r="O37" s="5" t="n">
        <v>27698.0</v>
      </c>
      <c r="P37" s="5" t="n">
        <v>7534.0</v>
      </c>
      <c r="Q37" s="11" t="n">
        <f si="2" t="shared"/>
        <v>479.0</v>
      </c>
      <c r="R37" s="6" t="n">
        <f si="0" t="shared"/>
        <v>15.728601252609604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466.0</v>
      </c>
      <c r="E38" s="5" t="n">
        <f ref="E38:M38" si="8" t="shared">E39-E26-E27-E28-E29-E30-E31-E32-E33-E34-E35-E36-E37</f>
        <v>352.0</v>
      </c>
      <c r="F38" s="5" t="n">
        <f si="8" t="shared"/>
        <v>521.0</v>
      </c>
      <c r="G38" s="5" t="n">
        <f si="8" t="shared"/>
        <v>544.0</v>
      </c>
      <c r="H38" s="5" t="n">
        <f si="8" t="shared"/>
        <v>1018.0</v>
      </c>
      <c r="I38" s="5" t="n">
        <f si="8" t="shared"/>
        <v>1139.0</v>
      </c>
      <c r="J38" s="5" t="n">
        <f si="8" t="shared"/>
        <v>466.0</v>
      </c>
      <c r="K38" s="5" t="n">
        <f si="8" t="shared"/>
        <v>220.0</v>
      </c>
      <c r="L38" s="5" t="n">
        <f si="8" t="shared"/>
        <v>191.0</v>
      </c>
      <c r="M38" s="5" t="n">
        <f si="8" t="shared"/>
        <v>763.0</v>
      </c>
      <c r="N38" s="11" t="n">
        <f si="5" t="shared"/>
        <v>5680.0</v>
      </c>
      <c r="O38" s="5" t="n">
        <f>O39-O26-O27-O28-O29-O30-O31-O32-O33-O34-O35-O36-O37</f>
        <v>105831.0</v>
      </c>
      <c r="P38" s="5" t="n">
        <f>P39-P26-P27-P28-P29-P30-P31-P32-P33-P34-P35-P36-P37</f>
        <v>57449.0</v>
      </c>
      <c r="Q38" s="11" t="n">
        <f si="2" t="shared"/>
        <v>4917.0</v>
      </c>
      <c r="R38" s="6" t="n">
        <f si="0" t="shared"/>
        <v>11.683750254220053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2193.0</v>
      </c>
      <c r="E39" s="5" t="n">
        <v>2535.0</v>
      </c>
      <c r="F39" s="5" t="n">
        <v>3204.0</v>
      </c>
      <c r="G39" s="5" t="n">
        <v>2886.0</v>
      </c>
      <c r="H39" s="5" t="n">
        <v>5772.0</v>
      </c>
      <c r="I39" s="5" t="n">
        <v>7516.0</v>
      </c>
      <c r="J39" s="5" t="n">
        <v>3511.0</v>
      </c>
      <c r="K39" s="5" t="n">
        <v>1334.0</v>
      </c>
      <c r="L39" s="5" t="n">
        <v>927.0</v>
      </c>
      <c r="M39" s="5" t="n">
        <v>3254.0</v>
      </c>
      <c r="N39" s="11" t="n">
        <f si="5" t="shared"/>
        <v>33132.0</v>
      </c>
      <c r="O39" s="5" t="n">
        <v>552855.0</v>
      </c>
      <c r="P39" s="5" t="n">
        <v>348505.0</v>
      </c>
      <c r="Q39" s="11" t="n">
        <f si="2" t="shared"/>
        <v>29878.0</v>
      </c>
      <c r="R39" s="6" t="n">
        <f si="0" t="shared"/>
        <v>11.664268023294731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577.0</v>
      </c>
      <c r="E40" s="5" t="n">
        <v>514.0</v>
      </c>
      <c r="F40" s="5" t="n">
        <v>847.0</v>
      </c>
      <c r="G40" s="5" t="n">
        <v>990.0</v>
      </c>
      <c r="H40" s="5" t="n">
        <v>1797.0</v>
      </c>
      <c r="I40" s="5" t="n">
        <v>2071.0</v>
      </c>
      <c r="J40" s="5" t="n">
        <v>597.0</v>
      </c>
      <c r="K40" s="5" t="n">
        <v>164.0</v>
      </c>
      <c r="L40" s="5" t="n">
        <v>82.0</v>
      </c>
      <c r="M40" s="5" t="n">
        <v>907.0</v>
      </c>
      <c r="N40" s="11" t="n">
        <f si="5" t="shared"/>
        <v>8546.0</v>
      </c>
      <c r="O40" s="5" t="n">
        <v>94157.0</v>
      </c>
      <c r="P40" s="5" t="n">
        <v>66732.0</v>
      </c>
      <c r="Q40" s="11" t="n">
        <f si="2" t="shared"/>
        <v>7639.0</v>
      </c>
      <c r="R40" s="6" t="n">
        <f si="0" t="shared"/>
        <v>8.735698389841602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89.0</v>
      </c>
      <c r="E41" s="5" t="n">
        <v>78.0</v>
      </c>
      <c r="F41" s="5" t="n">
        <v>133.0</v>
      </c>
      <c r="G41" s="5" t="n">
        <v>134.0</v>
      </c>
      <c r="H41" s="5" t="n">
        <v>314.0</v>
      </c>
      <c r="I41" s="5" t="n">
        <v>296.0</v>
      </c>
      <c r="J41" s="5" t="n">
        <v>118.0</v>
      </c>
      <c r="K41" s="5" t="n">
        <v>44.0</v>
      </c>
      <c r="L41" s="5" t="n">
        <v>18.0</v>
      </c>
      <c r="M41" s="5" t="n">
        <v>156.0</v>
      </c>
      <c r="N41" s="11" t="n">
        <f si="5" t="shared"/>
        <v>1380.0</v>
      </c>
      <c r="O41" s="5" t="n">
        <v>20061.0</v>
      </c>
      <c r="P41" s="5" t="n">
        <v>12011.0</v>
      </c>
      <c r="Q41" s="11" t="n">
        <f si="2" t="shared"/>
        <v>1224.0</v>
      </c>
      <c r="R41" s="6" t="n">
        <f si="0" t="shared"/>
        <v>9.812908496732026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30.0</v>
      </c>
      <c r="E42" s="5" t="n">
        <f ref="E42:M42" si="9" t="shared">E43-E40-E41</f>
        <v>9.0</v>
      </c>
      <c r="F42" s="5" t="n">
        <f si="9" t="shared"/>
        <v>13.0</v>
      </c>
      <c r="G42" s="5" t="n">
        <f si="9" t="shared"/>
        <v>24.0</v>
      </c>
      <c r="H42" s="5" t="n">
        <f si="9" t="shared"/>
        <v>30.0</v>
      </c>
      <c r="I42" s="5" t="n">
        <f si="9" t="shared"/>
        <v>35.0</v>
      </c>
      <c r="J42" s="5" t="n">
        <f si="9" t="shared"/>
        <v>26.0</v>
      </c>
      <c r="K42" s="5" t="n">
        <f si="9" t="shared"/>
        <v>30.0</v>
      </c>
      <c r="L42" s="5" t="n">
        <f si="9" t="shared"/>
        <v>8.0</v>
      </c>
      <c r="M42" s="5" t="n">
        <f si="9" t="shared"/>
        <v>13.0</v>
      </c>
      <c r="N42" s="11" t="n">
        <f si="5" t="shared"/>
        <v>218.0</v>
      </c>
      <c r="O42" s="5" t="n">
        <f>O43-O40-O41</f>
        <v>10253.0</v>
      </c>
      <c r="P42" s="5" t="n">
        <f>P43-P40-P41</f>
        <v>3228.0</v>
      </c>
      <c r="Q42" s="11" t="n">
        <f si="2" t="shared"/>
        <v>205.0</v>
      </c>
      <c r="R42" s="6" t="n">
        <f si="0" t="shared"/>
        <v>15.746341463414634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696.0</v>
      </c>
      <c r="E43" s="5" t="n">
        <v>601.0</v>
      </c>
      <c r="F43" s="5" t="n">
        <v>993.0</v>
      </c>
      <c r="G43" s="5" t="n">
        <v>1148.0</v>
      </c>
      <c r="H43" s="5" t="n">
        <v>2141.0</v>
      </c>
      <c r="I43" s="5" t="n">
        <v>2402.0</v>
      </c>
      <c r="J43" s="5" t="n">
        <v>741.0</v>
      </c>
      <c r="K43" s="5" t="n">
        <v>238.0</v>
      </c>
      <c r="L43" s="5" t="n">
        <v>108.0</v>
      </c>
      <c r="M43" s="5" t="n">
        <v>1076.0</v>
      </c>
      <c r="N43" s="11" t="n">
        <f si="5" t="shared"/>
        <v>10144.0</v>
      </c>
      <c r="O43" s="5" t="n">
        <v>124471.0</v>
      </c>
      <c r="P43" s="5" t="n">
        <v>81971.0</v>
      </c>
      <c r="Q43" s="11" t="n">
        <f si="2" t="shared"/>
        <v>9068.0</v>
      </c>
      <c r="R43" s="6" t="n">
        <f si="0" t="shared"/>
        <v>9.03958976621085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11.0</v>
      </c>
      <c r="E44" s="8" t="n">
        <v>10.0</v>
      </c>
      <c r="F44" s="8" t="n">
        <v>32.0</v>
      </c>
      <c r="G44" s="8" t="n">
        <v>18.0</v>
      </c>
      <c r="H44" s="8" t="n">
        <v>46.0</v>
      </c>
      <c r="I44" s="8" t="n">
        <v>38.0</v>
      </c>
      <c r="J44" s="8" t="n">
        <v>22.0</v>
      </c>
      <c r="K44" s="8" t="n">
        <v>38.0</v>
      </c>
      <c r="L44" s="8" t="n">
        <v>28.0</v>
      </c>
      <c r="M44" s="8" t="n">
        <v>75.0</v>
      </c>
      <c r="N44" s="11" t="n">
        <f si="5" t="shared"/>
        <v>318.0</v>
      </c>
      <c r="O44" s="8" t="n">
        <v>25899.0</v>
      </c>
      <c r="P44" s="8" t="n">
        <v>5175.0</v>
      </c>
      <c r="Q44" s="11" t="n">
        <f si="2" t="shared"/>
        <v>243.0</v>
      </c>
      <c r="R44" s="6" t="n">
        <f si="0" t="shared"/>
        <v>21.296296296296298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7.0</v>
      </c>
      <c r="E45" s="8" t="n">
        <f ref="E45:M45" si="10" t="shared">E46-E44</f>
        <v>13.0</v>
      </c>
      <c r="F45" s="8" t="n">
        <f si="10" t="shared"/>
        <v>58.0</v>
      </c>
      <c r="G45" s="8" t="n">
        <f si="10" t="shared"/>
        <v>39.0</v>
      </c>
      <c r="H45" s="8" t="n">
        <f si="10" t="shared"/>
        <v>72.0</v>
      </c>
      <c r="I45" s="8" t="n">
        <f si="10" t="shared"/>
        <v>121.0</v>
      </c>
      <c r="J45" s="8" t="n">
        <f si="10" t="shared"/>
        <v>62.0</v>
      </c>
      <c r="K45" s="8" t="n">
        <f si="10" t="shared"/>
        <v>27.0</v>
      </c>
      <c r="L45" s="8" t="n">
        <f si="10" t="shared"/>
        <v>31.0</v>
      </c>
      <c r="M45" s="8" t="n">
        <f si="10" t="shared"/>
        <v>88.0</v>
      </c>
      <c r="N45" s="11" t="n">
        <f si="5" t="shared"/>
        <v>518.0</v>
      </c>
      <c r="O45" s="8" t="n">
        <f>O46-O44</f>
        <v>52876.0</v>
      </c>
      <c r="P45" s="8" t="n">
        <f>P46-P44</f>
        <v>7227.0</v>
      </c>
      <c r="Q45" s="11" t="n">
        <f si="2" t="shared"/>
        <v>430.0</v>
      </c>
      <c r="R45" s="6" t="n">
        <f si="0" t="shared"/>
        <v>16.806976744186045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18.0</v>
      </c>
      <c r="E46" s="8" t="n">
        <v>23.0</v>
      </c>
      <c r="F46" s="8" t="n">
        <v>90.0</v>
      </c>
      <c r="G46" s="8" t="n">
        <v>57.0</v>
      </c>
      <c r="H46" s="8" t="n">
        <v>118.0</v>
      </c>
      <c r="I46" s="8" t="n">
        <v>159.0</v>
      </c>
      <c r="J46" s="8" t="n">
        <v>84.0</v>
      </c>
      <c r="K46" s="8" t="n">
        <v>65.0</v>
      </c>
      <c r="L46" s="8" t="n">
        <v>59.0</v>
      </c>
      <c r="M46" s="8" t="n">
        <v>163.0</v>
      </c>
      <c r="N46" s="11" t="n">
        <f si="5" t="shared"/>
        <v>836.0</v>
      </c>
      <c r="O46" s="8" t="n">
        <v>78775.0</v>
      </c>
      <c r="P46" s="8" t="n">
        <v>12402.0</v>
      </c>
      <c r="Q46" s="11" t="n">
        <f si="2" t="shared"/>
        <v>673.0</v>
      </c>
      <c r="R46" s="6" t="n">
        <f si="0" t="shared"/>
        <v>18.427934621099553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4.0</v>
      </c>
      <c r="E47" s="5" t="n">
        <v>12.0</v>
      </c>
      <c r="F47" s="5" t="n">
        <v>9.0</v>
      </c>
      <c r="G47" s="5" t="n">
        <v>8.0</v>
      </c>
      <c r="H47" s="5" t="n">
        <v>19.0</v>
      </c>
      <c r="I47" s="5" t="n">
        <v>11.0</v>
      </c>
      <c r="J47" s="5" t="n">
        <v>5.0</v>
      </c>
      <c r="K47" s="5" t="n">
        <v>6.0</v>
      </c>
      <c r="L47" s="5" t="n">
        <v>1.0</v>
      </c>
      <c r="M47" s="5" t="n">
        <v>17.0</v>
      </c>
      <c r="N47" s="11" t="n">
        <f si="5" t="shared"/>
        <v>92.0</v>
      </c>
      <c r="O47" s="5" t="n">
        <v>6203.0</v>
      </c>
      <c r="P47" s="5" t="n">
        <v>846.0</v>
      </c>
      <c r="Q47" s="11" t="n">
        <f si="2" t="shared"/>
        <v>75.0</v>
      </c>
      <c r="R47" s="6" t="n">
        <f si="0" t="shared"/>
        <v>11.28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27203.0</v>
      </c>
      <c r="E48" s="5" t="n">
        <f ref="E48:M48" si="11" t="shared">E47+E46+E43+E39+E25+E18</f>
        <v>78113.0</v>
      </c>
      <c r="F48" s="5" t="n">
        <f si="11" t="shared"/>
        <v>167770.0</v>
      </c>
      <c r="G48" s="5" t="n">
        <f si="11" t="shared"/>
        <v>102389.0</v>
      </c>
      <c r="H48" s="5" t="n">
        <f si="11" t="shared"/>
        <v>125007.0</v>
      </c>
      <c r="I48" s="5" t="n">
        <f si="11" t="shared"/>
        <v>81060.0</v>
      </c>
      <c r="J48" s="5" t="n">
        <f si="11" t="shared"/>
        <v>18475.0</v>
      </c>
      <c r="K48" s="5" t="n">
        <f si="11" t="shared"/>
        <v>9173.0</v>
      </c>
      <c r="L48" s="5" t="n">
        <f si="11" t="shared"/>
        <v>7269.0</v>
      </c>
      <c r="M48" s="5" t="n">
        <f si="11" t="shared"/>
        <v>50615.0</v>
      </c>
      <c r="N48" s="11" t="n">
        <f si="5" t="shared"/>
        <v>667074.0</v>
      </c>
      <c r="O48" s="5" t="n">
        <f>O47+O46+O43+O39+O25+O18</f>
        <v>3.2239485E7</v>
      </c>
      <c r="P48" s="5" t="n">
        <f>P47+P46+P43+P39+P25+P18</f>
        <v>4040337.0</v>
      </c>
      <c r="Q48" s="11" t="n">
        <f si="2" t="shared"/>
        <v>616459.0</v>
      </c>
      <c r="R48" s="6" t="n">
        <f si="0" t="shared"/>
        <v>6.554104976973327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4.077958367437496</v>
      </c>
      <c r="E49" s="6" t="n">
        <f ref="E49" si="13" t="shared">E48/$N$48*100</f>
        <v>11.709795315062497</v>
      </c>
      <c r="F49" s="6" t="n">
        <f ref="F49" si="14" t="shared">F48/$N$48*100</f>
        <v>25.1501332685729</v>
      </c>
      <c r="G49" s="6" t="n">
        <f ref="G49" si="15" t="shared">G48/$N$48*100</f>
        <v>15.348971778243492</v>
      </c>
      <c r="H49" s="6" t="n">
        <f ref="H49" si="16" t="shared">H48/$N$48*100</f>
        <v>18.73960010433625</v>
      </c>
      <c r="I49" s="6" t="n">
        <f ref="I49" si="17" t="shared">I48/$N$48*100</f>
        <v>12.151575387438275</v>
      </c>
      <c r="J49" s="6" t="n">
        <f ref="J49" si="18" t="shared">J48/$N$48*100</f>
        <v>2.7695578001840877</v>
      </c>
      <c r="K49" s="6" t="n">
        <f ref="K49" si="19" t="shared">K48/$N$48*100</f>
        <v>1.3751098079073687</v>
      </c>
      <c r="L49" s="6" t="n">
        <f ref="L49" si="20" t="shared">L48/$N$48*100</f>
        <v>1.0896842029519964</v>
      </c>
      <c r="M49" s="6" t="n">
        <f ref="M49" si="21" t="shared">M48/$N$48*100</f>
        <v>7.587613967865633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