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<sst xmlns="http://schemas.openxmlformats.org/spreadsheetml/2006/main" count="118" uniqueCount="73">
  <si>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</si>
  <si>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</si>
  <si>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</si>
  <si>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</si>
  <si>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</si>
  <si>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</si>
  <si>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</si>
  <si>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</si>
  <si>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</si>
  <si>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</si>
  <si>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</si>
  <si>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</si>
  <si>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</si>
  <si>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</si>
  <si>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</si>
  <si>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</si>
  <si>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</si>
  <si>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</si>
  <si>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</si>
  <si>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</si>
  <si>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</si>
  <si>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</si>
  <si>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</si>
  <si>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</si>
  <si>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</si>
  <si>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</si>
  <si>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</si>
  <si>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</si>
  <si>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</si>
  <si>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</si>
  <si>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</si>
  <si>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</si>
  <si>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</si>
  <si>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</si>
  <si>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</si>
  <si>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</si>
  <si>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</si>
  <si>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</si>
  <si>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</si>
  <si>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</si>
  <si>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</si>
  <si>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</si>
  <si>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</si>
  <si>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</si>
  <si>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</si>
  <si>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</si>
  <si>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</si>
  <si>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</si>
  <si>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</si>
  <si>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</si>
  <si>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</si>
  <si>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</si>
  <si>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</si>
  <si>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</si>
  <si>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</si>
  <si>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</si>
  <si>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</si>
  <si>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</si>
  <si>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</si>
  <si>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</si>
  <si>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</si>
  <si>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</si>
  <si>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</si>
  <si>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</si>
  <si>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</si>
  <si>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</si>
  <si>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</si>
  <si>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</si>
  <si>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</si>
  <si>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</si>
  <si>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</si>
  <si>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112年1至11月來臺旅客人次～按停留夜數分
Table 1-8  Visitor Arrivals  by Length of Stay,
January-November,2023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</si>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</sst>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41193.0</v>
      </c>
      <c r="E3" s="4" t="n">
        <v>97740.0</v>
      </c>
      <c r="F3" s="4" t="n">
        <v>227752.0</v>
      </c>
      <c r="G3" s="4" t="n">
        <v>260784.0</v>
      </c>
      <c r="H3" s="4" t="n">
        <v>261497.0</v>
      </c>
      <c r="I3" s="4" t="n">
        <v>73657.0</v>
      </c>
      <c r="J3" s="4" t="n">
        <v>13976.0</v>
      </c>
      <c r="K3" s="4" t="n">
        <v>2290.0</v>
      </c>
      <c r="L3" s="4" t="n">
        <v>1403.0</v>
      </c>
      <c r="M3" s="4" t="n">
        <v>60738.0</v>
      </c>
      <c r="N3" s="11" t="n">
        <f>SUM(D3:M3)</f>
        <v>1041030.0</v>
      </c>
      <c r="O3" s="4" t="n">
        <v>8368970.0</v>
      </c>
      <c r="P3" s="4" t="n">
        <v>4695962.0</v>
      </c>
      <c r="Q3" s="11" t="n">
        <f>SUM(D3:L3)</f>
        <v>980292.0</v>
      </c>
      <c r="R3" s="6" t="n">
        <f ref="R3:R48" si="0" t="shared">IF(P3&lt;&gt;0,P3/SUM(D3:L3),0)</f>
        <v>4.790370624262975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4289.0</v>
      </c>
      <c r="E4" s="5" t="n">
        <v>5902.0</v>
      </c>
      <c r="F4" s="5" t="n">
        <v>8048.0</v>
      </c>
      <c r="G4" s="5" t="n">
        <v>9653.0</v>
      </c>
      <c r="H4" s="5" t="n">
        <v>20682.0</v>
      </c>
      <c r="I4" s="5" t="n">
        <v>24015.0</v>
      </c>
      <c r="J4" s="5" t="n">
        <v>15409.0</v>
      </c>
      <c r="K4" s="5" t="n">
        <v>8669.0</v>
      </c>
      <c r="L4" s="5" t="n">
        <v>7380.0</v>
      </c>
      <c r="M4" s="5" t="n">
        <v>78546.0</v>
      </c>
      <c r="N4" s="11" t="n">
        <f ref="N4:N14" si="1" t="shared">SUM(D4:M4)</f>
        <v>182593.0</v>
      </c>
      <c r="O4" s="5" t="n">
        <v>1.0347998E7</v>
      </c>
      <c r="P4" s="5" t="n">
        <v>1795346.0</v>
      </c>
      <c r="Q4" s="11" t="n">
        <f ref="Q4:Q48" si="2" t="shared">SUM(D4:L4)</f>
        <v>104047.0</v>
      </c>
      <c r="R4" s="6" t="n">
        <f si="0" t="shared"/>
        <v>17.25514430978308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45071.0</v>
      </c>
      <c r="E5" s="5" t="n">
        <v>197268.0</v>
      </c>
      <c r="F5" s="5" t="n">
        <v>256898.0</v>
      </c>
      <c r="G5" s="5" t="n">
        <v>98745.0</v>
      </c>
      <c r="H5" s="5" t="n">
        <v>73633.0</v>
      </c>
      <c r="I5" s="5" t="n">
        <v>36010.0</v>
      </c>
      <c r="J5" s="5" t="n">
        <v>18179.0</v>
      </c>
      <c r="K5" s="5" t="n">
        <v>14018.0</v>
      </c>
      <c r="L5" s="5" t="n">
        <v>9540.0</v>
      </c>
      <c r="M5" s="5" t="n">
        <v>53662.0</v>
      </c>
      <c r="N5" s="11" t="n">
        <f si="1" t="shared"/>
        <v>803024.0</v>
      </c>
      <c r="O5" s="5" t="n">
        <v>1.1167007E7</v>
      </c>
      <c r="P5" s="5" t="n">
        <v>4140079.0</v>
      </c>
      <c r="Q5" s="11" t="n">
        <f si="2" t="shared"/>
        <v>749362.0</v>
      </c>
      <c r="R5" s="6" t="n">
        <f si="0" t="shared"/>
        <v>5.5248051008724754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15742.0</v>
      </c>
      <c r="E6" s="5" t="n">
        <v>85066.0</v>
      </c>
      <c r="F6" s="5" t="n">
        <v>339685.0</v>
      </c>
      <c r="G6" s="5" t="n">
        <v>98918.0</v>
      </c>
      <c r="H6" s="5" t="n">
        <v>49591.0</v>
      </c>
      <c r="I6" s="5" t="n">
        <v>15421.0</v>
      </c>
      <c r="J6" s="5" t="n">
        <v>6154.0</v>
      </c>
      <c r="K6" s="5" t="n">
        <v>4708.0</v>
      </c>
      <c r="L6" s="5" t="n">
        <v>3199.0</v>
      </c>
      <c r="M6" s="5" t="n">
        <v>15936.0</v>
      </c>
      <c r="N6" s="11" t="n">
        <f si="1" t="shared"/>
        <v>634420.0</v>
      </c>
      <c r="O6" s="5" t="n">
        <v>5041389.0</v>
      </c>
      <c r="P6" s="5" t="n">
        <v>2620897.0</v>
      </c>
      <c r="Q6" s="11" t="n">
        <f si="2" t="shared"/>
        <v>618484.0</v>
      </c>
      <c r="R6" s="6" t="n">
        <f si="0" t="shared"/>
        <v>4.237614877668622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1781.0</v>
      </c>
      <c r="E7" s="5" t="n">
        <v>1480.0</v>
      </c>
      <c r="F7" s="5" t="n">
        <v>2392.0</v>
      </c>
      <c r="G7" s="5" t="n">
        <v>2624.0</v>
      </c>
      <c r="H7" s="5" t="n">
        <v>4862.0</v>
      </c>
      <c r="I7" s="5" t="n">
        <v>3364.0</v>
      </c>
      <c r="J7" s="5" t="n">
        <v>1725.0</v>
      </c>
      <c r="K7" s="5" t="n">
        <v>2040.0</v>
      </c>
      <c r="L7" s="5" t="n">
        <v>1080.0</v>
      </c>
      <c r="M7" s="5" t="n">
        <v>6837.0</v>
      </c>
      <c r="N7" s="11" t="n">
        <f si="1" t="shared"/>
        <v>28185.0</v>
      </c>
      <c r="O7" s="5" t="n">
        <v>2505750.0</v>
      </c>
      <c r="P7" s="5" t="n">
        <v>306766.0</v>
      </c>
      <c r="Q7" s="11" t="n">
        <f si="2" t="shared"/>
        <v>21348.0</v>
      </c>
      <c r="R7" s="6" t="n">
        <f si="0" t="shared"/>
        <v>14.369777028293049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723.0</v>
      </c>
      <c r="E8" s="5" t="n">
        <v>1095.0</v>
      </c>
      <c r="F8" s="5" t="n">
        <v>1548.0</v>
      </c>
      <c r="G8" s="5" t="n">
        <v>1362.0</v>
      </c>
      <c r="H8" s="5" t="n">
        <v>2779.0</v>
      </c>
      <c r="I8" s="5" t="n">
        <v>2548.0</v>
      </c>
      <c r="J8" s="5" t="n">
        <v>1310.0</v>
      </c>
      <c r="K8" s="5" t="n">
        <v>540.0</v>
      </c>
      <c r="L8" s="5" t="n">
        <v>280.0</v>
      </c>
      <c r="M8" s="5" t="n">
        <v>1409.0</v>
      </c>
      <c r="N8" s="11" t="n">
        <f si="1" t="shared"/>
        <v>13594.0</v>
      </c>
      <c r="O8" s="5" t="n">
        <v>498814.0</v>
      </c>
      <c r="P8" s="5" t="n">
        <v>130396.0</v>
      </c>
      <c r="Q8" s="11" t="n">
        <f si="2" t="shared"/>
        <v>12185.0</v>
      </c>
      <c r="R8" s="6" t="n">
        <f si="0" t="shared"/>
        <v>10.701354123922856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16186.0</v>
      </c>
      <c r="E9" s="5" t="n">
        <v>7568.0</v>
      </c>
      <c r="F9" s="5" t="n">
        <v>21793.0</v>
      </c>
      <c r="G9" s="5" t="n">
        <v>47069.0</v>
      </c>
      <c r="H9" s="5" t="n">
        <v>159949.0</v>
      </c>
      <c r="I9" s="5" t="n">
        <v>64612.0</v>
      </c>
      <c r="J9" s="5" t="n">
        <v>13827.0</v>
      </c>
      <c r="K9" s="5" t="n">
        <v>6076.0</v>
      </c>
      <c r="L9" s="5" t="n">
        <v>4290.0</v>
      </c>
      <c r="M9" s="5" t="n">
        <v>33022.0</v>
      </c>
      <c r="N9" s="11" t="n">
        <f si="1" t="shared"/>
        <v>374392.0</v>
      </c>
      <c r="O9" s="5" t="n">
        <v>1.8736943E7</v>
      </c>
      <c r="P9" s="5" t="n">
        <v>2772924.0</v>
      </c>
      <c r="Q9" s="11" t="n">
        <f si="2" t="shared"/>
        <v>341370.0</v>
      </c>
      <c r="R9" s="6" t="n">
        <f si="0" t="shared"/>
        <v>8.12292820107215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6941.0</v>
      </c>
      <c r="E10" s="5" t="n">
        <v>13181.0</v>
      </c>
      <c r="F10" s="5" t="n">
        <v>31177.0</v>
      </c>
      <c r="G10" s="5" t="n">
        <v>53014.0</v>
      </c>
      <c r="H10" s="5" t="n">
        <v>161696.0</v>
      </c>
      <c r="I10" s="5" t="n">
        <v>96029.0</v>
      </c>
      <c r="J10" s="5" t="n">
        <v>9877.0</v>
      </c>
      <c r="K10" s="5" t="n">
        <v>2219.0</v>
      </c>
      <c r="L10" s="5" t="n">
        <v>981.0</v>
      </c>
      <c r="M10" s="5" t="n">
        <v>5095.0</v>
      </c>
      <c r="N10" s="11" t="n">
        <f si="1" t="shared"/>
        <v>380210.0</v>
      </c>
      <c r="O10" s="5" t="n">
        <v>3389474.0</v>
      </c>
      <c r="P10" s="5" t="n">
        <v>2609339.0</v>
      </c>
      <c r="Q10" s="11" t="n">
        <f si="2" t="shared"/>
        <v>375115.0</v>
      </c>
      <c r="R10" s="6" t="n">
        <f si="0" t="shared"/>
        <v>6.956104128067393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8294.0</v>
      </c>
      <c r="E11" s="5" t="n">
        <v>2742.0</v>
      </c>
      <c r="F11" s="5" t="n">
        <v>4781.0</v>
      </c>
      <c r="G11" s="5" t="n">
        <v>5868.0</v>
      </c>
      <c r="H11" s="5" t="n">
        <v>20403.0</v>
      </c>
      <c r="I11" s="5" t="n">
        <v>21065.0</v>
      </c>
      <c r="J11" s="5" t="n">
        <v>7011.0</v>
      </c>
      <c r="K11" s="5" t="n">
        <v>5612.0</v>
      </c>
      <c r="L11" s="5" t="n">
        <v>2366.0</v>
      </c>
      <c r="M11" s="5" t="n">
        <v>71745.0</v>
      </c>
      <c r="N11" s="11" t="n">
        <f si="1" t="shared"/>
        <v>149887.0</v>
      </c>
      <c r="O11" s="5" t="n">
        <v>1.01705076E8</v>
      </c>
      <c r="P11" s="5" t="n">
        <v>989626.0</v>
      </c>
      <c r="Q11" s="11" t="n">
        <f si="2" t="shared"/>
        <v>78142.0</v>
      </c>
      <c r="R11" s="6" t="n">
        <f si="0" t="shared"/>
        <v>12.66445701415372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9976.0</v>
      </c>
      <c r="E12" s="5" t="n">
        <v>22557.0</v>
      </c>
      <c r="F12" s="5" t="n">
        <v>57754.0</v>
      </c>
      <c r="G12" s="5" t="n">
        <v>48051.0</v>
      </c>
      <c r="H12" s="5" t="n">
        <v>48526.0</v>
      </c>
      <c r="I12" s="5" t="n">
        <v>28948.0</v>
      </c>
      <c r="J12" s="5" t="n">
        <v>3573.0</v>
      </c>
      <c r="K12" s="5" t="n">
        <v>4289.0</v>
      </c>
      <c r="L12" s="5" t="n">
        <v>2312.0</v>
      </c>
      <c r="M12" s="5" t="n">
        <v>77997.0</v>
      </c>
      <c r="N12" s="11" t="n">
        <f si="1" t="shared"/>
        <v>303983.0</v>
      </c>
      <c r="O12" s="5" t="n">
        <v>9.2259889E7</v>
      </c>
      <c r="P12" s="5" t="n">
        <v>1470366.0</v>
      </c>
      <c r="Q12" s="11" t="n">
        <f si="2" t="shared"/>
        <v>225986.0</v>
      </c>
      <c r="R12" s="6" t="n">
        <f si="0" t="shared"/>
        <v>6.50644730204526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7500.0</v>
      </c>
      <c r="E13" s="5" t="n">
        <v>19682.0</v>
      </c>
      <c r="F13" s="5" t="n">
        <v>90361.0</v>
      </c>
      <c r="G13" s="5" t="n">
        <v>67185.0</v>
      </c>
      <c r="H13" s="5" t="n">
        <v>47762.0</v>
      </c>
      <c r="I13" s="5" t="n">
        <v>52812.0</v>
      </c>
      <c r="J13" s="5" t="n">
        <v>4014.0</v>
      </c>
      <c r="K13" s="5" t="n">
        <v>4093.0</v>
      </c>
      <c r="L13" s="5" t="n">
        <v>3191.0</v>
      </c>
      <c r="M13" s="5" t="n">
        <v>39070.0</v>
      </c>
      <c r="N13" s="11" t="n">
        <f si="1" t="shared"/>
        <v>335670.0</v>
      </c>
      <c r="O13" s="5" t="n">
        <v>3.9450177E7</v>
      </c>
      <c r="P13" s="5" t="n">
        <v>2005714.0</v>
      </c>
      <c r="Q13" s="11" t="n">
        <f si="2" t="shared"/>
        <v>296600.0</v>
      </c>
      <c r="R13" s="6" t="n">
        <f si="0" t="shared"/>
        <v>6.762353337828726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2018.0</v>
      </c>
      <c r="E14" s="5" t="n">
        <v>6768.0</v>
      </c>
      <c r="F14" s="5" t="n">
        <v>24328.0</v>
      </c>
      <c r="G14" s="5" t="n">
        <v>71136.0</v>
      </c>
      <c r="H14" s="5" t="n">
        <v>23794.0</v>
      </c>
      <c r="I14" s="5" t="n">
        <v>21718.0</v>
      </c>
      <c r="J14" s="5" t="n">
        <v>7972.0</v>
      </c>
      <c r="K14" s="5" t="n">
        <v>9329.0</v>
      </c>
      <c r="L14" s="5" t="n">
        <v>12407.0</v>
      </c>
      <c r="M14" s="5" t="n">
        <v>147529.0</v>
      </c>
      <c r="N14" s="11" t="n">
        <f si="1" t="shared"/>
        <v>326999.0</v>
      </c>
      <c r="O14" s="5" t="n">
        <v>1.54944037E8</v>
      </c>
      <c r="P14" s="5" t="n">
        <v>2362850.0</v>
      </c>
      <c r="Q14" s="11" t="n">
        <f si="2" t="shared"/>
        <v>179470.0</v>
      </c>
      <c r="R14" s="6" t="n">
        <f si="0" t="shared"/>
        <v>13.165710146542597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809.0</v>
      </c>
      <c r="E15" s="5" t="n">
        <f ref="E15:M15" si="3" t="shared">E16-E9-E10-E11-E12-E13-E14</f>
        <v>494.0</v>
      </c>
      <c r="F15" s="5" t="n">
        <f si="3" t="shared"/>
        <v>1116.0</v>
      </c>
      <c r="G15" s="5" t="n">
        <f si="3" t="shared"/>
        <v>2015.0</v>
      </c>
      <c r="H15" s="5" t="n">
        <f si="3" t="shared"/>
        <v>4044.0</v>
      </c>
      <c r="I15" s="5" t="n">
        <f si="3" t="shared"/>
        <v>3327.0</v>
      </c>
      <c r="J15" s="5" t="n">
        <f si="3" t="shared"/>
        <v>1849.0</v>
      </c>
      <c r="K15" s="5" t="n">
        <f si="3" t="shared"/>
        <v>585.0</v>
      </c>
      <c r="L15" s="5" t="n">
        <f si="3" t="shared"/>
        <v>308.0</v>
      </c>
      <c r="M15" s="5" t="n">
        <f si="3" t="shared"/>
        <v>2824.0</v>
      </c>
      <c r="N15" s="5" t="n">
        <f ref="N15" si="4" t="shared">N16-N9-N10-N11-N12-N13-N14</f>
        <v>17371.0</v>
      </c>
      <c r="O15" s="5" t="n">
        <f>O16-O9-O10-O11-O12-O13-O14</f>
        <v>1488438.0</v>
      </c>
      <c r="P15" s="5" t="n">
        <f>P16-P9-P10-P11-P12-P13-P14</f>
        <v>169475.0</v>
      </c>
      <c r="Q15" s="11" t="n">
        <f si="2" t="shared"/>
        <v>14547.0</v>
      </c>
      <c r="R15" s="6" t="n">
        <f si="0" t="shared"/>
        <v>11.650168419605416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51724.0</v>
      </c>
      <c r="E16" s="5" t="n">
        <v>72992.0</v>
      </c>
      <c r="F16" s="5" t="n">
        <v>231310.0</v>
      </c>
      <c r="G16" s="5" t="n">
        <v>294338.0</v>
      </c>
      <c r="H16" s="5" t="n">
        <v>466174.0</v>
      </c>
      <c r="I16" s="5" t="n">
        <v>288511.0</v>
      </c>
      <c r="J16" s="5" t="n">
        <v>48123.0</v>
      </c>
      <c r="K16" s="5" t="n">
        <v>32203.0</v>
      </c>
      <c r="L16" s="5" t="n">
        <v>25855.0</v>
      </c>
      <c r="M16" s="5" t="n">
        <v>377282.0</v>
      </c>
      <c r="N16" s="11" t="n">
        <f ref="N16:N48" si="5" t="shared">SUM(D16:M16)</f>
        <v>1888512.0</v>
      </c>
      <c r="O16" s="5" t="n">
        <v>4.11974034E8</v>
      </c>
      <c r="P16" s="5" t="n">
        <v>1.2380294E7</v>
      </c>
      <c r="Q16" s="11" t="n">
        <f si="2" t="shared"/>
        <v>1511230.0</v>
      </c>
      <c r="R16" s="6" t="n">
        <f si="0" t="shared"/>
        <v>8.192197084494088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1406.0</v>
      </c>
      <c r="E17" s="5" t="n">
        <f ref="E17:M17" si="6" t="shared">E18-E16-E3-E4-E5-E6-E7-E8</f>
        <v>4174.0</v>
      </c>
      <c r="F17" s="5" t="n">
        <f si="6" t="shared"/>
        <v>5432.0</v>
      </c>
      <c r="G17" s="5" t="n">
        <f si="6" t="shared"/>
        <v>3971.0</v>
      </c>
      <c r="H17" s="5" t="n">
        <f si="6" t="shared"/>
        <v>4860.0</v>
      </c>
      <c r="I17" s="5" t="n">
        <f si="6" t="shared"/>
        <v>2583.0</v>
      </c>
      <c r="J17" s="5" t="n">
        <f si="6" t="shared"/>
        <v>1047.0</v>
      </c>
      <c r="K17" s="5" t="n">
        <f si="6" t="shared"/>
        <v>1045.0</v>
      </c>
      <c r="L17" s="5" t="n">
        <f si="6" t="shared"/>
        <v>387.0</v>
      </c>
      <c r="M17" s="5" t="n">
        <f si="6" t="shared"/>
        <v>2114.0</v>
      </c>
      <c r="N17" s="11" t="n">
        <f si="5" t="shared"/>
        <v>27019.0</v>
      </c>
      <c r="O17" s="5" t="n">
        <f>O18-O16-O3-O4-O5-O6-O7-O8</f>
        <v>1211793.0</v>
      </c>
      <c r="P17" s="5" t="n">
        <f>P18-P16-P3-P4-P5-P6-P7-P8</f>
        <v>202291.0</v>
      </c>
      <c r="Q17" s="11" t="n">
        <f si="2" t="shared"/>
        <v>24905.0</v>
      </c>
      <c r="R17" s="6" t="n">
        <f si="0" t="shared"/>
        <v>8.122505520979724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161929.0</v>
      </c>
      <c r="E18" s="5" t="n">
        <v>465717.0</v>
      </c>
      <c r="F18" s="5" t="n">
        <v>1073065.0</v>
      </c>
      <c r="G18" s="5" t="n">
        <v>770395.0</v>
      </c>
      <c r="H18" s="5" t="n">
        <v>884078.0</v>
      </c>
      <c r="I18" s="5" t="n">
        <v>446109.0</v>
      </c>
      <c r="J18" s="5" t="n">
        <v>105923.0</v>
      </c>
      <c r="K18" s="5" t="n">
        <v>65513.0</v>
      </c>
      <c r="L18" s="5" t="n">
        <v>49124.0</v>
      </c>
      <c r="M18" s="5" t="n">
        <v>596524.0</v>
      </c>
      <c r="N18" s="11" t="n">
        <f si="5" t="shared"/>
        <v>4618377.0</v>
      </c>
      <c r="O18" s="5" t="n">
        <v>4.51115755E8</v>
      </c>
      <c r="P18" s="5" t="n">
        <v>2.6272031E7</v>
      </c>
      <c r="Q18" s="11" t="n">
        <f si="2" t="shared"/>
        <v>4021853.0</v>
      </c>
      <c r="R18" s="6" t="n">
        <f si="0" t="shared"/>
        <v>6.532320052473325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6905.0</v>
      </c>
      <c r="E19" s="5" t="n">
        <v>5390.0</v>
      </c>
      <c r="F19" s="5" t="n">
        <v>8430.0</v>
      </c>
      <c r="G19" s="5" t="n">
        <v>8145.0</v>
      </c>
      <c r="H19" s="5" t="n">
        <v>13895.0</v>
      </c>
      <c r="I19" s="5" t="n">
        <v>14627.0</v>
      </c>
      <c r="J19" s="5" t="n">
        <v>8069.0</v>
      </c>
      <c r="K19" s="5" t="n">
        <v>3587.0</v>
      </c>
      <c r="L19" s="5" t="n">
        <v>1665.0</v>
      </c>
      <c r="M19" s="5" t="n">
        <v>11301.0</v>
      </c>
      <c r="N19" s="11" t="n">
        <f si="5" t="shared"/>
        <v>82014.0</v>
      </c>
      <c r="O19" s="5" t="n">
        <v>2136907.0</v>
      </c>
      <c r="P19" s="5" t="n">
        <v>766958.0</v>
      </c>
      <c r="Q19" s="11" t="n">
        <f si="2" t="shared"/>
        <v>70713.0</v>
      </c>
      <c r="R19" s="6" t="n">
        <f si="0" t="shared"/>
        <v>10.846067908305404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39696.0</v>
      </c>
      <c r="E20" s="5" t="n">
        <v>28148.0</v>
      </c>
      <c r="F20" s="5" t="n">
        <v>39234.0</v>
      </c>
      <c r="G20" s="5" t="n">
        <v>37438.0</v>
      </c>
      <c r="H20" s="5" t="n">
        <v>82205.0</v>
      </c>
      <c r="I20" s="5" t="n">
        <v>102750.0</v>
      </c>
      <c r="J20" s="5" t="n">
        <v>51319.0</v>
      </c>
      <c r="K20" s="5" t="n">
        <v>22785.0</v>
      </c>
      <c r="L20" s="5" t="n">
        <v>10778.0</v>
      </c>
      <c r="M20" s="5" t="n">
        <v>48667.0</v>
      </c>
      <c r="N20" s="11" t="n">
        <f si="5" t="shared"/>
        <v>463020.0</v>
      </c>
      <c r="O20" s="5" t="n">
        <v>1.0012339E7</v>
      </c>
      <c r="P20" s="5" t="n">
        <v>4867422.0</v>
      </c>
      <c r="Q20" s="11" t="n">
        <f si="2" t="shared"/>
        <v>414353.0</v>
      </c>
      <c r="R20" s="6" t="n">
        <f si="0" t="shared"/>
        <v>11.747041773560225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210.0</v>
      </c>
      <c r="E21" s="5" t="n">
        <v>170.0</v>
      </c>
      <c r="F21" s="5" t="n">
        <v>249.0</v>
      </c>
      <c r="G21" s="5" t="n">
        <v>216.0</v>
      </c>
      <c r="H21" s="5" t="n">
        <v>507.0</v>
      </c>
      <c r="I21" s="5" t="n">
        <v>448.0</v>
      </c>
      <c r="J21" s="5" t="n">
        <v>383.0</v>
      </c>
      <c r="K21" s="5" t="n">
        <v>165.0</v>
      </c>
      <c r="L21" s="5" t="n">
        <v>79.0</v>
      </c>
      <c r="M21" s="5" t="n">
        <v>594.0</v>
      </c>
      <c r="N21" s="11" t="n">
        <f si="5" t="shared"/>
        <v>3021.0</v>
      </c>
      <c r="O21" s="5" t="n">
        <v>130502.0</v>
      </c>
      <c r="P21" s="5" t="n">
        <v>31755.0</v>
      </c>
      <c r="Q21" s="11" t="n">
        <f si="2" t="shared"/>
        <v>2427.0</v>
      </c>
      <c r="R21" s="6" t="n">
        <f si="0" t="shared"/>
        <v>13.084054388133499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110.0</v>
      </c>
      <c r="E22" s="5" t="n">
        <v>182.0</v>
      </c>
      <c r="F22" s="5" t="n">
        <v>253.0</v>
      </c>
      <c r="G22" s="5" t="n">
        <v>249.0</v>
      </c>
      <c r="H22" s="5" t="n">
        <v>551.0</v>
      </c>
      <c r="I22" s="5" t="n">
        <v>471.0</v>
      </c>
      <c r="J22" s="5" t="n">
        <v>292.0</v>
      </c>
      <c r="K22" s="5" t="n">
        <v>175.0</v>
      </c>
      <c r="L22" s="5" t="n">
        <v>95.0</v>
      </c>
      <c r="M22" s="5" t="n">
        <v>413.0</v>
      </c>
      <c r="N22" s="11" t="n">
        <f si="5" t="shared"/>
        <v>2791.0</v>
      </c>
      <c r="O22" s="5" t="n">
        <v>151684.0</v>
      </c>
      <c r="P22" s="5" t="n">
        <v>32040.0</v>
      </c>
      <c r="Q22" s="11" t="n">
        <f si="2" t="shared"/>
        <v>2378.0</v>
      </c>
      <c r="R22" s="6" t="n">
        <f si="0" t="shared"/>
        <v>13.473507148864591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25.0</v>
      </c>
      <c r="E23" s="5" t="n">
        <v>40.0</v>
      </c>
      <c r="F23" s="5" t="n">
        <v>42.0</v>
      </c>
      <c r="G23" s="5" t="n">
        <v>51.0</v>
      </c>
      <c r="H23" s="5" t="n">
        <v>112.0</v>
      </c>
      <c r="I23" s="5" t="n">
        <v>122.0</v>
      </c>
      <c r="J23" s="5" t="n">
        <v>120.0</v>
      </c>
      <c r="K23" s="5" t="n">
        <v>74.0</v>
      </c>
      <c r="L23" s="5" t="n">
        <v>20.0</v>
      </c>
      <c r="M23" s="5" t="n">
        <v>103.0</v>
      </c>
      <c r="N23" s="11" t="n">
        <f si="5" t="shared"/>
        <v>709.0</v>
      </c>
      <c r="O23" s="5" t="n">
        <v>49625.0</v>
      </c>
      <c r="P23" s="5" t="n">
        <v>9787.0</v>
      </c>
      <c r="Q23" s="11" t="n">
        <f si="2" t="shared"/>
        <v>606.0</v>
      </c>
      <c r="R23" s="6" t="n">
        <f si="0" t="shared"/>
        <v>16.15016501650165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384.0</v>
      </c>
      <c r="E24" s="5" t="n">
        <f ref="E24:M24" si="7" t="shared">E25-E19-E20-E21-E22-E23</f>
        <v>437.0</v>
      </c>
      <c r="F24" s="5" t="n">
        <f si="7" t="shared"/>
        <v>581.0</v>
      </c>
      <c r="G24" s="5" t="n">
        <f si="7" t="shared"/>
        <v>583.0</v>
      </c>
      <c r="H24" s="5" t="n">
        <f si="7" t="shared"/>
        <v>1041.0</v>
      </c>
      <c r="I24" s="5" t="n">
        <f si="7" t="shared"/>
        <v>1297.0</v>
      </c>
      <c r="J24" s="5" t="n">
        <f si="7" t="shared"/>
        <v>1058.0</v>
      </c>
      <c r="K24" s="5" t="n">
        <f si="7" t="shared"/>
        <v>747.0</v>
      </c>
      <c r="L24" s="5" t="n">
        <f si="7" t="shared"/>
        <v>513.0</v>
      </c>
      <c r="M24" s="5" t="n">
        <f si="7" t="shared"/>
        <v>2929.0</v>
      </c>
      <c r="N24" s="11" t="n">
        <f si="5" t="shared"/>
        <v>9570.0</v>
      </c>
      <c r="O24" s="5" t="n">
        <f>O25-O19-O20-O21-O22-O23</f>
        <v>1444187.0</v>
      </c>
      <c r="P24" s="5" t="n">
        <f>P25-P19-P20-P21-P22-P23</f>
        <v>121052.0</v>
      </c>
      <c r="Q24" s="11" t="n">
        <f si="2" t="shared"/>
        <v>6641.0</v>
      </c>
      <c r="R24" s="6" t="n">
        <f si="0" t="shared"/>
        <v>18.227977714199668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47330.0</v>
      </c>
      <c r="E25" s="5" t="n">
        <v>34367.0</v>
      </c>
      <c r="F25" s="5" t="n">
        <v>48789.0</v>
      </c>
      <c r="G25" s="5" t="n">
        <v>46682.0</v>
      </c>
      <c r="H25" s="5" t="n">
        <v>98311.0</v>
      </c>
      <c r="I25" s="5" t="n">
        <v>119715.0</v>
      </c>
      <c r="J25" s="5" t="n">
        <v>61241.0</v>
      </c>
      <c r="K25" s="5" t="n">
        <v>27533.0</v>
      </c>
      <c r="L25" s="5" t="n">
        <v>13150.0</v>
      </c>
      <c r="M25" s="5" t="n">
        <v>64007.0</v>
      </c>
      <c r="N25" s="11" t="n">
        <f si="5" t="shared"/>
        <v>561125.0</v>
      </c>
      <c r="O25" s="5" t="n">
        <v>1.3925244E7</v>
      </c>
      <c r="P25" s="5" t="n">
        <v>5829014.0</v>
      </c>
      <c r="Q25" s="11" t="n">
        <f si="2" t="shared"/>
        <v>497118.0</v>
      </c>
      <c r="R25" s="6" t="n">
        <f si="0" t="shared"/>
        <v>11.725614441641623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359.0</v>
      </c>
      <c r="E26" s="5" t="n">
        <v>401.0</v>
      </c>
      <c r="F26" s="5" t="n">
        <v>432.0</v>
      </c>
      <c r="G26" s="5" t="n">
        <v>422.0</v>
      </c>
      <c r="H26" s="5" t="n">
        <v>859.0</v>
      </c>
      <c r="I26" s="5" t="n">
        <v>1275.0</v>
      </c>
      <c r="J26" s="5" t="n">
        <v>830.0</v>
      </c>
      <c r="K26" s="5" t="n">
        <v>395.0</v>
      </c>
      <c r="L26" s="5" t="n">
        <v>239.0</v>
      </c>
      <c r="M26" s="5" t="n">
        <v>772.0</v>
      </c>
      <c r="N26" s="11" t="n">
        <f si="5" t="shared"/>
        <v>5984.0</v>
      </c>
      <c r="O26" s="5" t="n">
        <v>156731.0</v>
      </c>
      <c r="P26" s="5" t="n">
        <v>76792.0</v>
      </c>
      <c r="Q26" s="11" t="n">
        <f si="2" t="shared"/>
        <v>5212.0</v>
      </c>
      <c r="R26" s="6" t="n">
        <f si="0" t="shared"/>
        <v>14.733691481197237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1827.0</v>
      </c>
      <c r="E27" s="5" t="n">
        <v>2401.0</v>
      </c>
      <c r="F27" s="5" t="n">
        <v>2680.0</v>
      </c>
      <c r="G27" s="5" t="n">
        <v>2495.0</v>
      </c>
      <c r="H27" s="5" t="n">
        <v>5232.0</v>
      </c>
      <c r="I27" s="5" t="n">
        <v>7983.0</v>
      </c>
      <c r="J27" s="5" t="n">
        <v>4942.0</v>
      </c>
      <c r="K27" s="5" t="n">
        <v>2649.0</v>
      </c>
      <c r="L27" s="5" t="n">
        <v>1580.0</v>
      </c>
      <c r="M27" s="5" t="n">
        <v>5900.0</v>
      </c>
      <c r="N27" s="11" t="n">
        <f si="5" t="shared"/>
        <v>37689.0</v>
      </c>
      <c r="O27" s="5" t="n">
        <v>1235439.0</v>
      </c>
      <c r="P27" s="5" t="n">
        <v>484333.0</v>
      </c>
      <c r="Q27" s="11" t="n">
        <f si="2" t="shared"/>
        <v>31789.0</v>
      </c>
      <c r="R27" s="6" t="n">
        <f si="0" t="shared"/>
        <v>15.23586775299632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2487.0</v>
      </c>
      <c r="E28" s="5" t="n">
        <v>3200.0</v>
      </c>
      <c r="F28" s="5" t="n">
        <v>4002.0</v>
      </c>
      <c r="G28" s="5" t="n">
        <v>3552.0</v>
      </c>
      <c r="H28" s="5" t="n">
        <v>7404.0</v>
      </c>
      <c r="I28" s="5" t="n">
        <v>10829.0</v>
      </c>
      <c r="J28" s="5" t="n">
        <v>6985.0</v>
      </c>
      <c r="K28" s="5" t="n">
        <v>2529.0</v>
      </c>
      <c r="L28" s="5" t="n">
        <v>1273.0</v>
      </c>
      <c r="M28" s="5" t="n">
        <v>11518.0</v>
      </c>
      <c r="N28" s="11" t="n">
        <f si="5" t="shared"/>
        <v>53779.0</v>
      </c>
      <c r="O28" s="5" t="n">
        <v>1048631.0</v>
      </c>
      <c r="P28" s="5" t="n">
        <v>551459.0</v>
      </c>
      <c r="Q28" s="11" t="n">
        <f si="2" t="shared"/>
        <v>42261.0</v>
      </c>
      <c r="R28" s="6" t="n">
        <f si="0" t="shared"/>
        <v>13.048886680390904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889.0</v>
      </c>
      <c r="E29" s="5" t="n">
        <v>1333.0</v>
      </c>
      <c r="F29" s="5" t="n">
        <v>1439.0</v>
      </c>
      <c r="G29" s="5" t="n">
        <v>1232.0</v>
      </c>
      <c r="H29" s="5" t="n">
        <v>2214.0</v>
      </c>
      <c r="I29" s="5" t="n">
        <v>1951.0</v>
      </c>
      <c r="J29" s="5" t="n">
        <v>927.0</v>
      </c>
      <c r="K29" s="5" t="n">
        <v>616.0</v>
      </c>
      <c r="L29" s="5" t="n">
        <v>348.0</v>
      </c>
      <c r="M29" s="5" t="n">
        <v>1778.0</v>
      </c>
      <c r="N29" s="11" t="n">
        <f si="5" t="shared"/>
        <v>12727.0</v>
      </c>
      <c r="O29" s="5" t="n">
        <v>339706.0</v>
      </c>
      <c r="P29" s="5" t="n">
        <v>119487.0</v>
      </c>
      <c r="Q29" s="11" t="n">
        <f si="2" t="shared"/>
        <v>10949.0</v>
      </c>
      <c r="R29" s="6" t="n">
        <f si="0" t="shared"/>
        <v>10.913051420221025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1366.0</v>
      </c>
      <c r="E30" s="5" t="n">
        <v>1214.0</v>
      </c>
      <c r="F30" s="5" t="n">
        <v>1435.0</v>
      </c>
      <c r="G30" s="5" t="n">
        <v>1466.0</v>
      </c>
      <c r="H30" s="5" t="n">
        <v>3150.0</v>
      </c>
      <c r="I30" s="5" t="n">
        <v>4078.0</v>
      </c>
      <c r="J30" s="5" t="n">
        <v>2845.0</v>
      </c>
      <c r="K30" s="5" t="n">
        <v>1159.0</v>
      </c>
      <c r="L30" s="5" t="n">
        <v>503.0</v>
      </c>
      <c r="M30" s="5" t="n">
        <v>2226.0</v>
      </c>
      <c r="N30" s="11" t="n">
        <f si="5" t="shared"/>
        <v>19442.0</v>
      </c>
      <c r="O30" s="5" t="n">
        <v>409208.0</v>
      </c>
      <c r="P30" s="5" t="n">
        <v>226603.0</v>
      </c>
      <c r="Q30" s="11" t="n">
        <f si="2" t="shared"/>
        <v>17216.0</v>
      </c>
      <c r="R30" s="6" t="n">
        <f si="0" t="shared"/>
        <v>13.162348977695167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461.0</v>
      </c>
      <c r="E31" s="5" t="n">
        <v>555.0</v>
      </c>
      <c r="F31" s="5" t="n">
        <v>794.0</v>
      </c>
      <c r="G31" s="5" t="n">
        <v>637.0</v>
      </c>
      <c r="H31" s="5" t="n">
        <v>1397.0</v>
      </c>
      <c r="I31" s="5" t="n">
        <v>2344.0</v>
      </c>
      <c r="J31" s="5" t="n">
        <v>1284.0</v>
      </c>
      <c r="K31" s="5" t="n">
        <v>391.0</v>
      </c>
      <c r="L31" s="5" t="n">
        <v>205.0</v>
      </c>
      <c r="M31" s="5" t="n">
        <v>791.0</v>
      </c>
      <c r="N31" s="11" t="n">
        <f si="5" t="shared"/>
        <v>8859.0</v>
      </c>
      <c r="O31" s="5" t="n">
        <v>171344.0</v>
      </c>
      <c r="P31" s="5" t="n">
        <v>99981.0</v>
      </c>
      <c r="Q31" s="11" t="n">
        <f si="2" t="shared"/>
        <v>8068.0</v>
      </c>
      <c r="R31" s="6" t="n">
        <f si="0" t="shared"/>
        <v>12.392290530490827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478.0</v>
      </c>
      <c r="E32" s="5" t="n">
        <v>596.0</v>
      </c>
      <c r="F32" s="5" t="n">
        <v>837.0</v>
      </c>
      <c r="G32" s="5" t="n">
        <v>679.0</v>
      </c>
      <c r="H32" s="5" t="n">
        <v>1341.0</v>
      </c>
      <c r="I32" s="5" t="n">
        <v>1630.0</v>
      </c>
      <c r="J32" s="5" t="n">
        <v>917.0</v>
      </c>
      <c r="K32" s="5" t="n">
        <v>577.0</v>
      </c>
      <c r="L32" s="5" t="n">
        <v>340.0</v>
      </c>
      <c r="M32" s="5" t="n">
        <v>1174.0</v>
      </c>
      <c r="N32" s="11" t="n">
        <f si="5" t="shared"/>
        <v>8569.0</v>
      </c>
      <c r="O32" s="5" t="n">
        <v>279081.0</v>
      </c>
      <c r="P32" s="5" t="n">
        <v>103142.0</v>
      </c>
      <c r="Q32" s="11" t="n">
        <f si="2" t="shared"/>
        <v>7395.0</v>
      </c>
      <c r="R32" s="6" t="n">
        <f si="0" t="shared"/>
        <v>13.947532116294793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5635.0</v>
      </c>
      <c r="E33" s="5" t="n">
        <v>3694.0</v>
      </c>
      <c r="F33" s="5" t="n">
        <v>5354.0</v>
      </c>
      <c r="G33" s="5" t="n">
        <v>5136.0</v>
      </c>
      <c r="H33" s="5" t="n">
        <v>8449.0</v>
      </c>
      <c r="I33" s="5" t="n">
        <v>9281.0</v>
      </c>
      <c r="J33" s="5" t="n">
        <v>5686.0</v>
      </c>
      <c r="K33" s="5" t="n">
        <v>3293.0</v>
      </c>
      <c r="L33" s="5" t="n">
        <v>1760.0</v>
      </c>
      <c r="M33" s="5" t="n">
        <v>6645.0</v>
      </c>
      <c r="N33" s="11" t="n">
        <f si="5" t="shared"/>
        <v>54933.0</v>
      </c>
      <c r="O33" s="5" t="n">
        <v>1840420.0</v>
      </c>
      <c r="P33" s="5" t="n">
        <v>602233.0</v>
      </c>
      <c r="Q33" s="11" t="n">
        <f si="2" t="shared"/>
        <v>48288.0</v>
      </c>
      <c r="R33" s="6" t="n">
        <f si="0" t="shared"/>
        <v>12.471690689198144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495.0</v>
      </c>
      <c r="E34" s="5" t="n">
        <v>490.0</v>
      </c>
      <c r="F34" s="5" t="n">
        <v>505.0</v>
      </c>
      <c r="G34" s="5" t="n">
        <v>397.0</v>
      </c>
      <c r="H34" s="5" t="n">
        <v>1015.0</v>
      </c>
      <c r="I34" s="5" t="n">
        <v>1479.0</v>
      </c>
      <c r="J34" s="5" t="n">
        <v>932.0</v>
      </c>
      <c r="K34" s="5" t="n">
        <v>387.0</v>
      </c>
      <c r="L34" s="5" t="n">
        <v>122.0</v>
      </c>
      <c r="M34" s="5" t="n">
        <v>1839.0</v>
      </c>
      <c r="N34" s="11" t="n">
        <f si="5" t="shared"/>
        <v>7661.0</v>
      </c>
      <c r="O34" s="5" t="n">
        <v>118545.0</v>
      </c>
      <c r="P34" s="5" t="n">
        <v>72544.0</v>
      </c>
      <c r="Q34" s="11" t="n">
        <f si="2" t="shared"/>
        <v>5822.0</v>
      </c>
      <c r="R34" s="6" t="n">
        <f si="0" t="shared"/>
        <v>12.460322913088286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239.0</v>
      </c>
      <c r="E35" s="5" t="n">
        <v>112.0</v>
      </c>
      <c r="F35" s="5" t="n">
        <v>105.0</v>
      </c>
      <c r="G35" s="5" t="n">
        <v>115.0</v>
      </c>
      <c r="H35" s="5" t="n">
        <v>185.0</v>
      </c>
      <c r="I35" s="5" t="n">
        <v>131.0</v>
      </c>
      <c r="J35" s="5" t="n">
        <v>68.0</v>
      </c>
      <c r="K35" s="5" t="n">
        <v>38.0</v>
      </c>
      <c r="L35" s="5" t="n">
        <v>28.0</v>
      </c>
      <c r="M35" s="5" t="n">
        <v>283.0</v>
      </c>
      <c r="N35" s="11" t="n">
        <f si="5" t="shared"/>
        <v>1304.0</v>
      </c>
      <c r="O35" s="5" t="n">
        <v>27832.0</v>
      </c>
      <c r="P35" s="5" t="n">
        <v>9151.0</v>
      </c>
      <c r="Q35" s="11" t="n">
        <f si="2" t="shared"/>
        <v>1021.0</v>
      </c>
      <c r="R35" s="6" t="n">
        <f si="0" t="shared"/>
        <v>8.962781586679725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257.0</v>
      </c>
      <c r="E36" s="5" t="n">
        <v>370.0</v>
      </c>
      <c r="F36" s="5" t="n">
        <v>531.0</v>
      </c>
      <c r="G36" s="5" t="n">
        <v>504.0</v>
      </c>
      <c r="H36" s="5" t="n">
        <v>1117.0</v>
      </c>
      <c r="I36" s="5" t="n">
        <v>1106.0</v>
      </c>
      <c r="J36" s="5" t="n">
        <v>671.0</v>
      </c>
      <c r="K36" s="5" t="n">
        <v>340.0</v>
      </c>
      <c r="L36" s="5" t="n">
        <v>163.0</v>
      </c>
      <c r="M36" s="5" t="n">
        <v>420.0</v>
      </c>
      <c r="N36" s="11" t="n">
        <f si="5" t="shared"/>
        <v>5479.0</v>
      </c>
      <c r="O36" s="5" t="n">
        <v>115343.0</v>
      </c>
      <c r="P36" s="5" t="n">
        <v>64833.0</v>
      </c>
      <c r="Q36" s="11" t="n">
        <f si="2" t="shared"/>
        <v>5059.0</v>
      </c>
      <c r="R36" s="6" t="n">
        <f si="0" t="shared"/>
        <v>12.815378533306978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222.0</v>
      </c>
      <c r="E37" s="5" t="n">
        <v>208.0</v>
      </c>
      <c r="F37" s="5" t="n">
        <v>271.0</v>
      </c>
      <c r="G37" s="5" t="n">
        <v>322.0</v>
      </c>
      <c r="H37" s="5" t="n">
        <v>819.0</v>
      </c>
      <c r="I37" s="5" t="n">
        <v>751.0</v>
      </c>
      <c r="J37" s="5" t="n">
        <v>539.0</v>
      </c>
      <c r="K37" s="5" t="n">
        <v>398.0</v>
      </c>
      <c r="L37" s="5" t="n">
        <v>248.0</v>
      </c>
      <c r="M37" s="5" t="n">
        <v>1242.0</v>
      </c>
      <c r="N37" s="11" t="n">
        <f si="5" t="shared"/>
        <v>5020.0</v>
      </c>
      <c r="O37" s="5" t="n">
        <v>402795.0</v>
      </c>
      <c r="P37" s="5" t="n">
        <v>64861.0</v>
      </c>
      <c r="Q37" s="11" t="n">
        <f si="2" t="shared"/>
        <v>3778.0</v>
      </c>
      <c r="R37" s="6" t="n">
        <f si="0" t="shared"/>
        <v>17.16807834833245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3394.0</v>
      </c>
      <c r="E38" s="5" t="n">
        <f ref="E38:M38" si="8" t="shared">E39-E26-E27-E28-E29-E30-E31-E32-E33-E34-E35-E36-E37</f>
        <v>2484.0</v>
      </c>
      <c r="F38" s="5" t="n">
        <f si="8" t="shared"/>
        <v>3535.0</v>
      </c>
      <c r="G38" s="5" t="n">
        <f si="8" t="shared"/>
        <v>3668.0</v>
      </c>
      <c r="H38" s="5" t="n">
        <f si="8" t="shared"/>
        <v>7083.0</v>
      </c>
      <c r="I38" s="5" t="n">
        <f si="8" t="shared"/>
        <v>7649.0</v>
      </c>
      <c r="J38" s="5" t="n">
        <f si="8" t="shared"/>
        <v>4559.0</v>
      </c>
      <c r="K38" s="5" t="n">
        <f si="8" t="shared"/>
        <v>2779.0</v>
      </c>
      <c r="L38" s="5" t="n">
        <f si="8" t="shared"/>
        <v>1452.0</v>
      </c>
      <c r="M38" s="5" t="n">
        <f si="8" t="shared"/>
        <v>8300.0</v>
      </c>
      <c r="N38" s="11" t="n">
        <f si="5" t="shared"/>
        <v>44903.0</v>
      </c>
      <c r="O38" s="5" t="n">
        <f>O39-O26-O27-O28-O29-O30-O31-O32-O33-O34-O35-O36-O37</f>
        <v>1396914.0</v>
      </c>
      <c r="P38" s="5" t="n">
        <f>P39-P26-P27-P28-P29-P30-P31-P32-P33-P34-P35-P36-P37</f>
        <v>491224.0</v>
      </c>
      <c r="Q38" s="11" t="n">
        <f si="2" t="shared"/>
        <v>36603.0</v>
      </c>
      <c r="R38" s="6" t="n">
        <f si="0" t="shared"/>
        <v>13.420320738737262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18109.0</v>
      </c>
      <c r="E39" s="5" t="n">
        <v>17058.0</v>
      </c>
      <c r="F39" s="5" t="n">
        <v>21920.0</v>
      </c>
      <c r="G39" s="5" t="n">
        <v>20625.0</v>
      </c>
      <c r="H39" s="5" t="n">
        <v>40265.0</v>
      </c>
      <c r="I39" s="5" t="n">
        <v>50487.0</v>
      </c>
      <c r="J39" s="5" t="n">
        <v>31185.0</v>
      </c>
      <c r="K39" s="5" t="n">
        <v>15551.0</v>
      </c>
      <c r="L39" s="5" t="n">
        <v>8261.0</v>
      </c>
      <c r="M39" s="5" t="n">
        <v>42888.0</v>
      </c>
      <c r="N39" s="11" t="n">
        <f si="5" t="shared"/>
        <v>266349.0</v>
      </c>
      <c r="O39" s="5" t="n">
        <v>7541989.0</v>
      </c>
      <c r="P39" s="5" t="n">
        <v>2966643.0</v>
      </c>
      <c r="Q39" s="11" t="n">
        <f si="2" t="shared"/>
        <v>223461.0</v>
      </c>
      <c r="R39" s="6" t="n">
        <f si="0" t="shared"/>
        <v>13.275887067541987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6696.0</v>
      </c>
      <c r="E40" s="5" t="n">
        <v>4428.0</v>
      </c>
      <c r="F40" s="5" t="n">
        <v>6430.0</v>
      </c>
      <c r="G40" s="5" t="n">
        <v>6844.0</v>
      </c>
      <c r="H40" s="5" t="n">
        <v>13344.0</v>
      </c>
      <c r="I40" s="5" t="n">
        <v>15417.0</v>
      </c>
      <c r="J40" s="5" t="n">
        <v>7100.0</v>
      </c>
      <c r="K40" s="5" t="n">
        <v>2578.0</v>
      </c>
      <c r="L40" s="5" t="n">
        <v>971.0</v>
      </c>
      <c r="M40" s="5" t="n">
        <v>8468.0</v>
      </c>
      <c r="N40" s="11" t="n">
        <f si="5" t="shared"/>
        <v>72276.0</v>
      </c>
      <c r="O40" s="5" t="n">
        <v>1128953.0</v>
      </c>
      <c r="P40" s="5" t="n">
        <v>641316.0</v>
      </c>
      <c r="Q40" s="11" t="n">
        <f si="2" t="shared"/>
        <v>63808.0</v>
      </c>
      <c r="R40" s="6" t="n">
        <f si="0" t="shared"/>
        <v>10.050714643931796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1178.0</v>
      </c>
      <c r="E41" s="5" t="n">
        <v>811.0</v>
      </c>
      <c r="F41" s="5" t="n">
        <v>1057.0</v>
      </c>
      <c r="G41" s="5" t="n">
        <v>946.0</v>
      </c>
      <c r="H41" s="5" t="n">
        <v>2092.0</v>
      </c>
      <c r="I41" s="5" t="n">
        <v>2627.0</v>
      </c>
      <c r="J41" s="5" t="n">
        <v>1558.0</v>
      </c>
      <c r="K41" s="5" t="n">
        <v>672.0</v>
      </c>
      <c r="L41" s="5" t="n">
        <v>376.0</v>
      </c>
      <c r="M41" s="5" t="n">
        <v>1413.0</v>
      </c>
      <c r="N41" s="11" t="n">
        <f si="5" t="shared"/>
        <v>12730.0</v>
      </c>
      <c r="O41" s="5" t="n">
        <v>299589.0</v>
      </c>
      <c r="P41" s="5" t="n">
        <v>141053.0</v>
      </c>
      <c r="Q41" s="11" t="n">
        <f si="2" t="shared"/>
        <v>11317.0</v>
      </c>
      <c r="R41" s="6" t="n">
        <f si="0" t="shared"/>
        <v>12.463815498807104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139.0</v>
      </c>
      <c r="E42" s="5" t="n">
        <f ref="E42:M42" si="9" t="shared">E43-E40-E41</f>
        <v>52.0</v>
      </c>
      <c r="F42" s="5" t="n">
        <f si="9" t="shared"/>
        <v>71.0</v>
      </c>
      <c r="G42" s="5" t="n">
        <f si="9" t="shared"/>
        <v>134.0</v>
      </c>
      <c r="H42" s="5" t="n">
        <f si="9" t="shared"/>
        <v>344.0</v>
      </c>
      <c r="I42" s="5" t="n">
        <f si="9" t="shared"/>
        <v>280.0</v>
      </c>
      <c r="J42" s="5" t="n">
        <f si="9" t="shared"/>
        <v>226.0</v>
      </c>
      <c r="K42" s="5" t="n">
        <f si="9" t="shared"/>
        <v>114.0</v>
      </c>
      <c r="L42" s="5" t="n">
        <f si="9" t="shared"/>
        <v>59.0</v>
      </c>
      <c r="M42" s="5" t="n">
        <f si="9" t="shared"/>
        <v>315.0</v>
      </c>
      <c r="N42" s="11" t="n">
        <f si="5" t="shared"/>
        <v>1734.0</v>
      </c>
      <c r="O42" s="5" t="n">
        <f>O43-O40-O41</f>
        <v>162225.0</v>
      </c>
      <c r="P42" s="5" t="n">
        <f>P43-P40-P41</f>
        <v>20460.0</v>
      </c>
      <c r="Q42" s="11" t="n">
        <f si="2" t="shared"/>
        <v>1419.0</v>
      </c>
      <c r="R42" s="6" t="n">
        <f si="0" t="shared"/>
        <v>14.418604651162791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8013.0</v>
      </c>
      <c r="E43" s="5" t="n">
        <v>5291.0</v>
      </c>
      <c r="F43" s="5" t="n">
        <v>7558.0</v>
      </c>
      <c r="G43" s="5" t="n">
        <v>7924.0</v>
      </c>
      <c r="H43" s="5" t="n">
        <v>15780.0</v>
      </c>
      <c r="I43" s="5" t="n">
        <v>18324.0</v>
      </c>
      <c r="J43" s="5" t="n">
        <v>8884.0</v>
      </c>
      <c r="K43" s="5" t="n">
        <v>3364.0</v>
      </c>
      <c r="L43" s="5" t="n">
        <v>1406.0</v>
      </c>
      <c r="M43" s="5" t="n">
        <v>10196.0</v>
      </c>
      <c r="N43" s="11" t="n">
        <f si="5" t="shared"/>
        <v>86740.0</v>
      </c>
      <c r="O43" s="5" t="n">
        <v>1590767.0</v>
      </c>
      <c r="P43" s="5" t="n">
        <v>802829.0</v>
      </c>
      <c r="Q43" s="11" t="n">
        <f si="2" t="shared"/>
        <v>76544.0</v>
      </c>
      <c r="R43" s="6" t="n">
        <f si="0" t="shared"/>
        <v>10.488464151337793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204.0</v>
      </c>
      <c r="E44" s="8" t="n">
        <v>105.0</v>
      </c>
      <c r="F44" s="8" t="n">
        <v>131.0</v>
      </c>
      <c r="G44" s="8" t="n">
        <v>170.0</v>
      </c>
      <c r="H44" s="8" t="n">
        <v>332.0</v>
      </c>
      <c r="I44" s="8" t="n">
        <v>440.0</v>
      </c>
      <c r="J44" s="8" t="n">
        <v>396.0</v>
      </c>
      <c r="K44" s="8" t="n">
        <v>351.0</v>
      </c>
      <c r="L44" s="8" t="n">
        <v>218.0</v>
      </c>
      <c r="M44" s="8" t="n">
        <v>1447.0</v>
      </c>
      <c r="N44" s="11" t="n">
        <f si="5" t="shared"/>
        <v>3794.0</v>
      </c>
      <c r="O44" s="8" t="n">
        <v>803216.0</v>
      </c>
      <c r="P44" s="8" t="n">
        <v>49520.0</v>
      </c>
      <c r="Q44" s="11" t="n">
        <f si="2" t="shared"/>
        <v>2347.0</v>
      </c>
      <c r="R44" s="6" t="n">
        <f si="0" t="shared"/>
        <v>21.09927567106945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81.0</v>
      </c>
      <c r="E45" s="8" t="n">
        <f ref="E45:M45" si="10" t="shared">E46-E44</f>
        <v>99.0</v>
      </c>
      <c r="F45" s="8" t="n">
        <f si="10" t="shared"/>
        <v>196.0</v>
      </c>
      <c r="G45" s="8" t="n">
        <f si="10" t="shared"/>
        <v>235.0</v>
      </c>
      <c r="H45" s="8" t="n">
        <f si="10" t="shared"/>
        <v>576.0</v>
      </c>
      <c r="I45" s="8" t="n">
        <f si="10" t="shared"/>
        <v>601.0</v>
      </c>
      <c r="J45" s="8" t="n">
        <f si="10" t="shared"/>
        <v>495.0</v>
      </c>
      <c r="K45" s="8" t="n">
        <f si="10" t="shared"/>
        <v>255.0</v>
      </c>
      <c r="L45" s="8" t="n">
        <f si="10" t="shared"/>
        <v>199.0</v>
      </c>
      <c r="M45" s="8" t="n">
        <f si="10" t="shared"/>
        <v>1239.0</v>
      </c>
      <c r="N45" s="11" t="n">
        <f si="5" t="shared"/>
        <v>3976.0</v>
      </c>
      <c r="O45" s="8" t="n">
        <f>O46-O44</f>
        <v>836767.0</v>
      </c>
      <c r="P45" s="8" t="n">
        <f>P46-P44</f>
        <v>50796.0</v>
      </c>
      <c r="Q45" s="11" t="n">
        <f si="2" t="shared"/>
        <v>2737.0</v>
      </c>
      <c r="R45" s="6" t="n">
        <f si="0" t="shared"/>
        <v>18.559006211180126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285.0</v>
      </c>
      <c r="E46" s="8" t="n">
        <v>204.0</v>
      </c>
      <c r="F46" s="8" t="n">
        <v>327.0</v>
      </c>
      <c r="G46" s="8" t="n">
        <v>405.0</v>
      </c>
      <c r="H46" s="8" t="n">
        <v>908.0</v>
      </c>
      <c r="I46" s="8" t="n">
        <v>1041.0</v>
      </c>
      <c r="J46" s="8" t="n">
        <v>891.0</v>
      </c>
      <c r="K46" s="8" t="n">
        <v>606.0</v>
      </c>
      <c r="L46" s="8" t="n">
        <v>417.0</v>
      </c>
      <c r="M46" s="8" t="n">
        <v>2686.0</v>
      </c>
      <c r="N46" s="11" t="n">
        <f si="5" t="shared"/>
        <v>7770.0</v>
      </c>
      <c r="O46" s="8" t="n">
        <v>1639983.0</v>
      </c>
      <c r="P46" s="8" t="n">
        <v>100316.0</v>
      </c>
      <c r="Q46" s="11" t="n">
        <f si="2" t="shared"/>
        <v>5084.0</v>
      </c>
      <c r="R46" s="6" t="n">
        <f si="0" t="shared"/>
        <v>19.73170731707317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44.0</v>
      </c>
      <c r="E47" s="5" t="n">
        <v>101.0</v>
      </c>
      <c r="F47" s="5" t="n">
        <v>123.0</v>
      </c>
      <c r="G47" s="5" t="n">
        <v>113.0</v>
      </c>
      <c r="H47" s="5" t="n">
        <v>166.0</v>
      </c>
      <c r="I47" s="5" t="n">
        <v>153.0</v>
      </c>
      <c r="J47" s="5" t="n">
        <v>69.0</v>
      </c>
      <c r="K47" s="5" t="n">
        <v>61.0</v>
      </c>
      <c r="L47" s="5" t="n">
        <v>19.0</v>
      </c>
      <c r="M47" s="5" t="n">
        <v>250.0</v>
      </c>
      <c r="N47" s="11" t="n">
        <f si="5" t="shared"/>
        <v>1099.0</v>
      </c>
      <c r="O47" s="5" t="n">
        <v>65968.0</v>
      </c>
      <c r="P47" s="5" t="n">
        <v>9656.0</v>
      </c>
      <c r="Q47" s="11" t="n">
        <f si="2" t="shared"/>
        <v>849.0</v>
      </c>
      <c r="R47" s="6" t="n">
        <f si="0" t="shared"/>
        <v>11.373380447585395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235710.0</v>
      </c>
      <c r="E48" s="5" t="n">
        <f ref="E48:M48" si="11" t="shared">E47+E46+E43+E39+E25+E18</f>
        <v>522738.0</v>
      </c>
      <c r="F48" s="5" t="n">
        <f si="11" t="shared"/>
        <v>1151782.0</v>
      </c>
      <c r="G48" s="5" t="n">
        <f si="11" t="shared"/>
        <v>846144.0</v>
      </c>
      <c r="H48" s="5" t="n">
        <f si="11" t="shared"/>
        <v>1039508.0</v>
      </c>
      <c r="I48" s="5" t="n">
        <f si="11" t="shared"/>
        <v>635829.0</v>
      </c>
      <c r="J48" s="5" t="n">
        <f si="11" t="shared"/>
        <v>208193.0</v>
      </c>
      <c r="K48" s="5" t="n">
        <f si="11" t="shared"/>
        <v>112628.0</v>
      </c>
      <c r="L48" s="5" t="n">
        <f si="11" t="shared"/>
        <v>72377.0</v>
      </c>
      <c r="M48" s="5" t="n">
        <f si="11" t="shared"/>
        <v>716551.0</v>
      </c>
      <c r="N48" s="11" t="n">
        <f si="5" t="shared"/>
        <v>5541460.0</v>
      </c>
      <c r="O48" s="5" t="n">
        <f>O47+O46+O43+O39+O25+O18</f>
        <v>4.75879706E8</v>
      </c>
      <c r="P48" s="5" t="n">
        <f>P47+P46+P43+P39+P25+P18</f>
        <v>3.5980489E7</v>
      </c>
      <c r="Q48" s="11" t="n">
        <f si="2" t="shared"/>
        <v>4824909.0</v>
      </c>
      <c r="R48" s="6" t="n">
        <f si="0" t="shared"/>
        <v>7.457236810062117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4.253572163292707</v>
      </c>
      <c r="E49" s="6" t="n">
        <f ref="E49" si="13" t="shared">E48/$N$48*100</f>
        <v>9.433217960609658</v>
      </c>
      <c r="F49" s="6" t="n">
        <f ref="F49" si="14" t="shared">F48/$N$48*100</f>
        <v>20.784811223035085</v>
      </c>
      <c r="G49" s="6" t="n">
        <f ref="G49" si="15" t="shared">G48/$N$48*100</f>
        <v>15.269333352582171</v>
      </c>
      <c r="H49" s="6" t="n">
        <f ref="H49" si="16" t="shared">H48/$N$48*100</f>
        <v>18.758738671757985</v>
      </c>
      <c r="I49" s="6" t="n">
        <f ref="I49" si="17" t="shared">I48/$N$48*100</f>
        <v>11.474033918858929</v>
      </c>
      <c r="J49" s="6" t="n">
        <f ref="J49" si="18" t="shared">J48/$N$48*100</f>
        <v>3.75700627632429</v>
      </c>
      <c r="K49" s="6" t="n">
        <f ref="K49" si="19" t="shared">K48/$N$48*100</f>
        <v>2.032460759438848</v>
      </c>
      <c r="L49" s="6" t="n">
        <f ref="L49" si="20" t="shared">L48/$N$48*100</f>
        <v>1.3060998365051808</v>
      </c>
      <c r="M49" s="6" t="n">
        <f ref="M49" si="21" t="shared">M48/$N$48*100</f>
        <v>12.930725837595148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