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<sst xmlns="http://schemas.openxmlformats.org/spreadsheetml/2006/main" count="98" uniqueCount="56">
  <si>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</si>
  <si>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</si>
  <si>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</si>
  <si>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</si>
  <si>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</si>
  <si>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</si>
  <si>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</si>
  <si>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</si>
  <si>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</si>
  <si>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</si>
  <si>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</si>
  <si>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</si>
  <si>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</si>
  <si>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</si>
  <si>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</si>
  <si>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</si>
  <si>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</si>
  <si>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</si>
  <si>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</si>
  <si>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</si>
  <si>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</si>
  <si>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</si>
  <si>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</si>
  <si>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</si>
  <si>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</si>
  <si>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</si>
  <si>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</si>
  <si>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</si>
  <si>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</si>
  <si>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</si>
  <si>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</si>
  <si>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</si>
  <si>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</si>
  <si>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</si>
  <si>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</si>
  <si>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</si>
  <si>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</si>
  <si>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</si>
  <si>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</si>
  <si>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</si>
  <si>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</si>
  <si>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</si>
  <si>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</si>
  <si>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</si>
  <si>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</si>
  <si>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</si>
  <si>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</si>
  <si>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</si>
  <si>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</si>
  <si>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</si>
  <si>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</si>
  <si>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</si>
  <si>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</si>
  <si>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112年11月來臺旅客人次及成長率－按國籍分
Table 1-3 Visitor Arrivals by Nationality,
 November, 2023</t>
  </si>
  <si>
    <t>112年11月
Nov.., 2023</t>
  </si>
  <si>
    <t>111年11月
Nov..,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</si>
</sst>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119539.0</v>
      </c>
      <c r="E3" s="4" t="n">
        <v>21106.0</v>
      </c>
      <c r="F3" s="5" t="n">
        <f>IF(E3=0,"-",(D3-E3)/E3*100)</f>
        <v>466.37449066616125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85891.0</v>
      </c>
      <c r="E4" s="4" t="n">
        <v>13148.0</v>
      </c>
      <c r="F4" s="5" t="n">
        <f ref="F4:F46" si="0" t="shared">IF(E4=0,"-",(D4-E4)/E4*100)</f>
        <v>553.2628536659569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3020.0</v>
      </c>
      <c r="E5" s="4" t="n">
        <v>1880.0</v>
      </c>
      <c r="F5" s="5" t="n">
        <f si="0" t="shared"/>
        <v>60.63829787234043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982.0</v>
      </c>
      <c r="E6" s="4" t="n">
        <v>752.0</v>
      </c>
      <c r="F6" s="5" t="n">
        <f si="0" t="shared"/>
        <v>30.585106382978722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52836.0</v>
      </c>
      <c r="E7" s="4" t="n">
        <v>9977.0</v>
      </c>
      <c r="F7" s="5" t="n">
        <f si="0" t="shared"/>
        <v>429.57802946777593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58598.0</v>
      </c>
      <c r="E8" s="4" t="n">
        <v>17343.0</v>
      </c>
      <c r="F8" s="5" t="n">
        <f si="0" t="shared"/>
        <v>237.87695323761747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18604.0</v>
      </c>
      <c r="E9" s="4" t="n">
        <v>12615.0</v>
      </c>
      <c r="F9" s="5" t="n">
        <f si="0" t="shared"/>
        <v>47.475227903289735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34875.0</v>
      </c>
      <c r="E10" s="4" t="n">
        <v>10141.0</v>
      </c>
      <c r="F10" s="5" t="n">
        <f si="0" t="shared"/>
        <v>243.90099595700622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38423.0</v>
      </c>
      <c r="E11" s="4" t="n">
        <v>14251.0</v>
      </c>
      <c r="F11" s="5" t="n">
        <f si="0" t="shared"/>
        <v>169.61616728650623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25837.0</v>
      </c>
      <c r="E12" s="4" t="n">
        <v>18439.0</v>
      </c>
      <c r="F12" s="5" t="n">
        <f si="0" t="shared"/>
        <v>40.12148164217149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2175.0</v>
      </c>
      <c r="E13" s="4" t="n">
        <f>E14-E7-E8-E9-E10-E11-E12</f>
        <v>770.0</v>
      </c>
      <c r="F13" s="5" t="n">
        <f si="0" t="shared"/>
        <v>182.46753246753246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231348.0</v>
      </c>
      <c r="E14" s="4" t="n">
        <v>83536.0</v>
      </c>
      <c r="F14" s="5" t="n">
        <f si="0" t="shared"/>
        <v>176.944072016855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689.0</v>
      </c>
      <c r="E15" s="4" t="n">
        <f>E16-E3-E4-E5-E6-E14</f>
        <v>399.0</v>
      </c>
      <c r="F15" s="5" t="n">
        <f si="0" t="shared"/>
        <v>72.68170426065163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441469.0</v>
      </c>
      <c r="E16" s="4" t="n">
        <v>120821.0</v>
      </c>
      <c r="F16" s="5" t="n">
        <f si="0" t="shared"/>
        <v>265.39095024871506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14392.0</v>
      </c>
      <c r="E17" s="4" t="n">
        <v>3663.0</v>
      </c>
      <c r="F17" s="5" t="n">
        <f si="0" t="shared"/>
        <v>292.90199290199286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58219.0</v>
      </c>
      <c r="E18" s="4" t="n">
        <v>20553.0</v>
      </c>
      <c r="F18" s="5" t="n">
        <f si="0" t="shared"/>
        <v>183.2627840217973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393.0</v>
      </c>
      <c r="E19" s="4" t="n">
        <v>121.0</v>
      </c>
      <c r="F19" s="5" t="n">
        <f si="0" t="shared"/>
        <v>224.79338842975207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371.0</v>
      </c>
      <c r="E20" s="4" t="n">
        <v>118.0</v>
      </c>
      <c r="F20" s="5" t="n">
        <f si="0" t="shared"/>
        <v>214.40677966101697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70.0</v>
      </c>
      <c r="E21" s="4" t="n">
        <v>15.0</v>
      </c>
      <c r="F21" s="5" t="n">
        <f si="0" t="shared"/>
        <v>366.66666666666663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898.0</v>
      </c>
      <c r="E22" s="4" t="n">
        <f>E23-E17-E18-E19-E20-E21</f>
        <v>403.0</v>
      </c>
      <c r="F22" s="5" t="n">
        <f>IF(E22=0,"-",(D22-E22)/E22*100)</f>
        <v>122.8287841191067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74343.0</v>
      </c>
      <c r="E23" s="4" t="n">
        <v>24873.0</v>
      </c>
      <c r="F23" s="5" t="n">
        <f si="0" t="shared"/>
        <v>198.89036304426486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873.0</v>
      </c>
      <c r="E24" s="4" t="n">
        <v>340.0</v>
      </c>
      <c r="F24" s="5" t="n">
        <f si="0" t="shared"/>
        <v>156.76470588235293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5374.0</v>
      </c>
      <c r="E25" s="4" t="n">
        <v>1907.0</v>
      </c>
      <c r="F25" s="5" t="n">
        <f si="0" t="shared"/>
        <v>181.80388044048243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5904.0</v>
      </c>
      <c r="E26" s="4" t="n">
        <v>2561.0</v>
      </c>
      <c r="F26" s="5" t="n">
        <f si="0" t="shared"/>
        <v>130.53494728621632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1841.0</v>
      </c>
      <c r="E27" s="4" t="n">
        <v>893.0</v>
      </c>
      <c r="F27" s="5" t="n">
        <f si="0" t="shared"/>
        <v>106.15901455767079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2347.0</v>
      </c>
      <c r="E28" s="4" t="n">
        <v>1198.0</v>
      </c>
      <c r="F28" s="5" t="n">
        <f si="0" t="shared"/>
        <v>95.90984974958265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1025.0</v>
      </c>
      <c r="E29" s="4" t="n">
        <v>393.0</v>
      </c>
      <c r="F29" s="5" t="n">
        <f si="0" t="shared"/>
        <v>160.81424936386767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1168.0</v>
      </c>
      <c r="E30" s="4" t="n">
        <v>471.0</v>
      </c>
      <c r="F30" s="5" t="n">
        <f si="0" t="shared"/>
        <v>147.98301486199574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8808.0</v>
      </c>
      <c r="E31" s="4" t="n">
        <v>2902.0</v>
      </c>
      <c r="F31" s="5" t="n">
        <f si="0" t="shared"/>
        <v>203.51481736733285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855.0</v>
      </c>
      <c r="E32" s="4" t="n">
        <v>371.0</v>
      </c>
      <c r="F32" s="5" t="n">
        <f si="0" t="shared"/>
        <v>130.45822102425876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180.0</v>
      </c>
      <c r="E33" s="4" t="n">
        <v>71.0</v>
      </c>
      <c r="F33" s="5" t="n">
        <f si="0" t="shared"/>
        <v>153.52112676056336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728.0</v>
      </c>
      <c r="E34" s="4" t="n">
        <v>371.0</v>
      </c>
      <c r="F34" s="5" t="n">
        <f si="0" t="shared"/>
        <v>96.22641509433963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7361.0</v>
      </c>
      <c r="E35" s="4" t="n">
        <f>E36-E24-E25-E26-E27-E28-E29-E30-E31-E32-E33-E34</f>
        <v>2524.0</v>
      </c>
      <c r="F35" s="5" t="n">
        <f si="0" t="shared"/>
        <v>191.6402535657686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36464.0</v>
      </c>
      <c r="E36" s="4" t="n">
        <v>14002.0</v>
      </c>
      <c r="F36" s="5" t="n">
        <f si="0" t="shared"/>
        <v>160.4199400085702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9531.0</v>
      </c>
      <c r="E37" s="4" t="n">
        <v>2587.0</v>
      </c>
      <c r="F37" s="5" t="n">
        <f si="0" t="shared"/>
        <v>268.41901816776186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1742.0</v>
      </c>
      <c r="E38" s="4" t="n">
        <v>612.0</v>
      </c>
      <c r="F38" s="5" t="n">
        <f si="0" t="shared"/>
        <v>184.640522875817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172.0</v>
      </c>
      <c r="E39" s="4" t="n">
        <f>E40-E37-E38</f>
        <v>97.0</v>
      </c>
      <c r="F39" s="5" t="n">
        <f si="0" t="shared"/>
        <v>77.31958762886599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11445.0</v>
      </c>
      <c r="E40" s="4" t="n">
        <v>3296.0</v>
      </c>
      <c r="F40" s="5" t="n">
        <f si="0" t="shared"/>
        <v>247.23907766990288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297.0</v>
      </c>
      <c r="E41" s="4" t="n">
        <v>145.0</v>
      </c>
      <c r="F41" s="5" t="n">
        <f si="0" t="shared"/>
        <v>104.82758620689656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481.0</v>
      </c>
      <c r="E42" s="4" t="n">
        <f>E43-E41</f>
        <v>235.0</v>
      </c>
      <c r="F42" s="5" t="n">
        <f si="0" t="shared"/>
        <v>104.68085106382978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778.0</v>
      </c>
      <c r="E43" s="4" t="n">
        <v>380.0</v>
      </c>
      <c r="F43" s="5" t="n">
        <f si="0" t="shared"/>
        <v>104.73684210526315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87.0</v>
      </c>
      <c r="E44" s="4" t="n">
        <v>39.0</v>
      </c>
      <c r="F44" s="5" t="n">
        <f si="0" t="shared"/>
        <v>123.07692307692308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124519.0</v>
      </c>
      <c r="E45" s="4" t="n">
        <v>9726.0</v>
      </c>
      <c r="F45" s="5" t="n">
        <f si="0" t="shared"/>
        <v>1180.2693810405099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689105.0</v>
      </c>
      <c r="E46" s="8" t="n">
        <f>E44+E43+E40+E36+E23+E16+E45</f>
        <v>173137.0</v>
      </c>
      <c r="F46" s="5" t="n">
        <f si="0" t="shared"/>
        <v>298.0114013757891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