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<sst xmlns="http://schemas.openxmlformats.org/spreadsheetml/2006/main" count="98" uniqueCount="56">
  <si>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</si>
  <si>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</si>
  <si>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</si>
  <si>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</si>
  <si>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</si>
  <si>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</si>
  <si>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</si>
  <si>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</si>
  <si>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</si>
  <si>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</si>
  <si>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</si>
  <si>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</si>
  <si>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</si>
  <si>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</si>
  <si>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</si>
  <si>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</si>
  <si>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</si>
  <si>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</si>
  <si>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</si>
  <si>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</si>
  <si>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</si>
  <si>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</si>
  <si>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</si>
  <si>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</si>
  <si>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</si>
  <si>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</si>
  <si>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</si>
  <si>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</si>
  <si>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</si>
  <si>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</si>
  <si>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</si>
  <si>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</si>
  <si>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</si>
  <si>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</si>
  <si>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</si>
  <si>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</si>
  <si>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</si>
  <si>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</si>
  <si>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</si>
  <si>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</si>
  <si>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</si>
  <si>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</si>
  <si>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</si>
  <si>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</si>
  <si>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</si>
  <si>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</si>
  <si>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</si>
  <si>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</si>
  <si>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</si>
  <si>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</si>
  <si>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</si>
  <si>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</si>
  <si>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</si>
  <si>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112年1至11月來臺旅客人次及成長率－按國籍分
Table 1-3 Visitor Arrivals by Nationality,
 January-November, 2023</t>
  </si>
  <si>
    <t>112年1至11月
Jan.-November., 2023</t>
  </si>
  <si>
    <t>111年1至11月
Jan.-November.,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</si>
</sst>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803900.0</v>
      </c>
      <c r="E3" s="4" t="n">
        <v>53248.0</v>
      </c>
      <c r="F3" s="5" t="n">
        <f>IF(E3=0,"-",(D3-E3)/E3*100)</f>
        <v>1409.7280649038462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640669.0</v>
      </c>
      <c r="E4" s="4" t="n">
        <v>24622.0</v>
      </c>
      <c r="F4" s="5" t="n">
        <f ref="F4:F46" si="0" t="shared">IF(E4=0,"-",(D4-E4)/E4*100)</f>
        <v>2502.018520022744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33846.0</v>
      </c>
      <c r="E5" s="4" t="n">
        <v>7911.0</v>
      </c>
      <c r="F5" s="5" t="n">
        <f si="0" t="shared"/>
        <v>327.8346605991657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12311.0</v>
      </c>
      <c r="E6" s="4" t="n">
        <v>2421.0</v>
      </c>
      <c r="F6" s="5" t="n">
        <f si="0" t="shared"/>
        <v>408.50888062783974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398863.0</v>
      </c>
      <c r="E7" s="4" t="n">
        <v>29128.0</v>
      </c>
      <c r="F7" s="5" t="n">
        <f si="0" t="shared"/>
        <v>1269.3456468003296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352303.0</v>
      </c>
      <c r="E8" s="4" t="n">
        <v>27062.0</v>
      </c>
      <c r="F8" s="5" t="n">
        <f si="0" t="shared"/>
        <v>1201.836523538541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184879.0</v>
      </c>
      <c r="E9" s="4" t="n">
        <v>63540.0</v>
      </c>
      <c r="F9" s="5" t="n">
        <f si="0" t="shared"/>
        <v>190.9647466163047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311232.0</v>
      </c>
      <c r="E10" s="4" t="n">
        <v>48033.0</v>
      </c>
      <c r="F10" s="5" t="n">
        <f si="0" t="shared"/>
        <v>547.9545312597589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344532.0</v>
      </c>
      <c r="E11" s="4" t="n">
        <v>43738.0</v>
      </c>
      <c r="F11" s="5" t="n">
        <f si="0" t="shared"/>
        <v>687.7177740180164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357422.0</v>
      </c>
      <c r="E12" s="4" t="n">
        <v>115528.0</v>
      </c>
      <c r="F12" s="5" t="n">
        <f si="0" t="shared"/>
        <v>209.38127553493527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19679.0</v>
      </c>
      <c r="E13" s="4" t="n">
        <f>E14-E7-E8-E9-E10-E11-E12</f>
        <v>3062.0</v>
      </c>
      <c r="F13" s="5" t="n">
        <f si="0" t="shared"/>
        <v>542.6845199216199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1968910.0</v>
      </c>
      <c r="E14" s="4" t="n">
        <v>330091.0</v>
      </c>
      <c r="F14" s="5" t="n">
        <f si="0" t="shared"/>
        <v>496.47491146380844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6828.0</v>
      </c>
      <c r="E15" s="4" t="n">
        <f>E16-E3-E4-E5-E6-E14</f>
        <v>1782.0</v>
      </c>
      <c r="F15" s="5" t="n">
        <f si="0" t="shared"/>
        <v>283.1649831649832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3466464.0</v>
      </c>
      <c r="E16" s="4" t="n">
        <v>420075.0</v>
      </c>
      <c r="F16" s="5" t="n">
        <f si="0" t="shared"/>
        <v>725.2012140689162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104320.0</v>
      </c>
      <c r="E17" s="4" t="n">
        <v>8413.0</v>
      </c>
      <c r="F17" s="5" t="n">
        <f si="0" t="shared"/>
        <v>1139.9857363603946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466235.0</v>
      </c>
      <c r="E18" s="4" t="n">
        <v>50963.0</v>
      </c>
      <c r="F18" s="5" t="n">
        <f si="0" t="shared"/>
        <v>814.8499892078567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3296.0</v>
      </c>
      <c r="E19" s="4" t="n">
        <v>604.0</v>
      </c>
      <c r="F19" s="5" t="n">
        <f si="0" t="shared"/>
        <v>445.6953642384106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2986.0</v>
      </c>
      <c r="E20" s="4" t="n">
        <v>545.0</v>
      </c>
      <c r="F20" s="5" t="n">
        <f si="0" t="shared"/>
        <v>447.8899082568807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688.0</v>
      </c>
      <c r="E21" s="4" t="n">
        <v>102.0</v>
      </c>
      <c r="F21" s="5" t="n">
        <f si="0" t="shared"/>
        <v>574.5098039215686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10288.0</v>
      </c>
      <c r="E22" s="4" t="n">
        <f>E23-E17-E18-E19-E20-E21</f>
        <v>2999.0</v>
      </c>
      <c r="F22" s="5" t="n">
        <f>IF(E22=0,"-",(D22-E22)/E22*100)</f>
        <v>243.04768256085362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587813.0</v>
      </c>
      <c r="E23" s="4" t="n">
        <v>63626.0</v>
      </c>
      <c r="F23" s="5" t="n">
        <f si="0" t="shared"/>
        <v>823.8565995033478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6509.0</v>
      </c>
      <c r="E24" s="4" t="n">
        <v>1532.0</v>
      </c>
      <c r="F24" s="5" t="n">
        <f si="0" t="shared"/>
        <v>324.86945169712794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43601.0</v>
      </c>
      <c r="E25" s="4" t="n">
        <v>6293.0</v>
      </c>
      <c r="F25" s="5" t="n">
        <f si="0" t="shared"/>
        <v>592.8491975210552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55923.0</v>
      </c>
      <c r="E26" s="4" t="n">
        <v>7656.0</v>
      </c>
      <c r="F26" s="5" t="n">
        <f si="0" t="shared"/>
        <v>630.4467084639499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15013.0</v>
      </c>
      <c r="E27" s="4" t="n">
        <v>2476.0</v>
      </c>
      <c r="F27" s="5" t="n">
        <f si="0" t="shared"/>
        <v>506.34087237479804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20497.0</v>
      </c>
      <c r="E28" s="4" t="n">
        <v>4920.0</v>
      </c>
      <c r="F28" s="5" t="n">
        <f si="0" t="shared"/>
        <v>316.6056910569106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8291.0</v>
      </c>
      <c r="E29" s="4" t="n">
        <v>1091.0</v>
      </c>
      <c r="F29" s="5" t="n">
        <f si="0" t="shared"/>
        <v>659.9450045829515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9747.0</v>
      </c>
      <c r="E30" s="4" t="n">
        <v>1568.0</v>
      </c>
      <c r="F30" s="5" t="n">
        <f si="0" t="shared"/>
        <v>521.6198979591836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76966.0</v>
      </c>
      <c r="E31" s="4" t="n">
        <v>11271.0</v>
      </c>
      <c r="F31" s="5" t="n">
        <f si="0" t="shared"/>
        <v>582.8675361547334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7935.0</v>
      </c>
      <c r="E32" s="4" t="n">
        <v>1018.0</v>
      </c>
      <c r="F32" s="5" t="n">
        <f si="0" t="shared"/>
        <v>679.4695481335954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1537.0</v>
      </c>
      <c r="E33" s="4" t="n">
        <v>187.0</v>
      </c>
      <c r="F33" s="5" t="n">
        <f si="0" t="shared"/>
        <v>721.9251336898396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6005.0</v>
      </c>
      <c r="E34" s="4" t="n">
        <v>1035.0</v>
      </c>
      <c r="F34" s="5" t="n">
        <f si="0" t="shared"/>
        <v>480.19323671497585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60425.0</v>
      </c>
      <c r="E35" s="4" t="n">
        <f>E36-E24-E25-E26-E27-E28-E29-E30-E31-E32-E33-E34</f>
        <v>13112.0</v>
      </c>
      <c r="F35" s="5" t="n">
        <f si="0" t="shared"/>
        <v>360.8374008541794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312449.0</v>
      </c>
      <c r="E36" s="4" t="n">
        <v>52159.0</v>
      </c>
      <c r="F36" s="5" t="n">
        <f si="0" t="shared"/>
        <v>499.031806591384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78819.0</v>
      </c>
      <c r="E37" s="4" t="n">
        <v>5717.0</v>
      </c>
      <c r="F37" s="5" t="n">
        <f si="0" t="shared"/>
        <v>1278.6776281266398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14898.0</v>
      </c>
      <c r="E38" s="4" t="n">
        <v>1281.0</v>
      </c>
      <c r="F38" s="5" t="n">
        <f si="0" t="shared"/>
        <v>1062.9976580796254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1659.0</v>
      </c>
      <c r="E39" s="4" t="n">
        <f>E40-E37-E38</f>
        <v>512.0</v>
      </c>
      <c r="F39" s="5" t="n">
        <f si="0" t="shared"/>
        <v>224.0234375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95376.0</v>
      </c>
      <c r="E40" s="4" t="n">
        <v>7510.0</v>
      </c>
      <c r="F40" s="5" t="n">
        <f si="0" t="shared"/>
        <v>1169.9866844207722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4038.0</v>
      </c>
      <c r="E41" s="4" t="n">
        <v>1358.0</v>
      </c>
      <c r="F41" s="5" t="n">
        <f si="0" t="shared"/>
        <v>197.34904270986746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4627.0</v>
      </c>
      <c r="E42" s="4" t="n">
        <f>E43-E41</f>
        <v>1612.0</v>
      </c>
      <c r="F42" s="5" t="n">
        <f si="0" t="shared"/>
        <v>187.0347394540943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8665.0</v>
      </c>
      <c r="E43" s="4" t="n">
        <v>2970.0</v>
      </c>
      <c r="F43" s="5" t="n">
        <f si="0" t="shared"/>
        <v>191.75084175084177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738.0</v>
      </c>
      <c r="E44" s="4" t="n">
        <v>168.0</v>
      </c>
      <c r="F44" s="5" t="n">
        <f si="0" t="shared"/>
        <v>339.2857142857143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1200681.0</v>
      </c>
      <c r="E45" s="4" t="n">
        <v>47354.0</v>
      </c>
      <c r="F45" s="5" t="n">
        <f si="0" t="shared"/>
        <v>2435.5429319592854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5672186.0</v>
      </c>
      <c r="E46" s="8" t="n">
        <f>E44+E43+E40+E36+E23+E16+E45</f>
        <v>593862.0</v>
      </c>
      <c r="F46" s="5" t="n">
        <f si="0" t="shared"/>
        <v>855.1353681495028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