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<sst xmlns="http://schemas.openxmlformats.org/spreadsheetml/2006/main" count="98" uniqueCount="56">
  <si>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</si>
  <si>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</si>
  <si>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</si>
  <si>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</si>
  <si>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</si>
  <si>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</si>
  <si>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</si>
  <si>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</si>
  <si>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</si>
  <si>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</si>
  <si>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</si>
  <si>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</si>
  <si>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</si>
  <si>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</si>
  <si>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</si>
  <si>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</si>
  <si>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</si>
  <si>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</si>
  <si>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</si>
  <si>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</si>
  <si>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</si>
  <si>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</si>
  <si>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</si>
  <si>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</si>
  <si>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</si>
  <si>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</si>
  <si>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</si>
  <si>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</si>
  <si>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</si>
  <si>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</si>
  <si>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</si>
  <si>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</si>
  <si>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</si>
  <si>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</si>
  <si>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</si>
  <si>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</si>
  <si>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</si>
  <si>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</si>
  <si>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</si>
  <si>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</si>
  <si>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</si>
  <si>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</si>
  <si>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</si>
  <si>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</si>
  <si>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</si>
  <si>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</si>
  <si>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</si>
  <si>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</si>
  <si>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</si>
  <si>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</si>
  <si>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</si>
  <si>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</si>
  <si>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</si>
  <si>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112年10月來臺旅客人次及成長率－按國籍分
Table 1-3 Visitor Arrivals by Nationality,
 October, 2023</t>
  </si>
  <si>
    <t>112年10月
Oct.., 2023</t>
  </si>
  <si>
    <t>111年10月
Oct..,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</si>
</sst>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97492.0</v>
      </c>
      <c r="E3" s="4" t="n">
        <v>9577.0</v>
      </c>
      <c r="F3" s="5" t="n">
        <f>IF(E3=0,"-",(D3-E3)/E3*100)</f>
        <v>917.9805784692493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75498.0</v>
      </c>
      <c r="E4" s="4" t="n">
        <v>4841.0</v>
      </c>
      <c r="F4" s="5" t="n">
        <f ref="F4:F46" si="0" t="shared">IF(E4=0,"-",(D4-E4)/E4*100)</f>
        <v>1459.5538111960338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3536.0</v>
      </c>
      <c r="E5" s="4" t="n">
        <v>1124.0</v>
      </c>
      <c r="F5" s="5" t="n">
        <f si="0" t="shared"/>
        <v>214.59074733096085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1061.0</v>
      </c>
      <c r="E6" s="4" t="n">
        <v>438.0</v>
      </c>
      <c r="F6" s="5" t="n">
        <f si="0" t="shared"/>
        <v>142.23744292237444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47253.0</v>
      </c>
      <c r="E7" s="4" t="n">
        <v>4770.0</v>
      </c>
      <c r="F7" s="5" t="n">
        <f si="0" t="shared"/>
        <v>890.6289308176101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39087.0</v>
      </c>
      <c r="E8" s="4" t="n">
        <v>4872.0</v>
      </c>
      <c r="F8" s="5" t="n">
        <f si="0" t="shared"/>
        <v>702.2783251231526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16412.0</v>
      </c>
      <c r="E9" s="4" t="n">
        <v>7651.0</v>
      </c>
      <c r="F9" s="5" t="n">
        <f si="0" t="shared"/>
        <v>114.50790746307673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32502.0</v>
      </c>
      <c r="E10" s="4" t="n">
        <v>6786.0</v>
      </c>
      <c r="F10" s="5" t="n">
        <f si="0" t="shared"/>
        <v>378.95667550839966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43413.0</v>
      </c>
      <c r="E11" s="4" t="n">
        <v>7016.0</v>
      </c>
      <c r="F11" s="5" t="n">
        <f si="0" t="shared"/>
        <v>518.7713797035348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32554.0</v>
      </c>
      <c r="E12" s="4" t="n">
        <v>16305.0</v>
      </c>
      <c r="F12" s="5" t="n">
        <f si="0" t="shared"/>
        <v>99.65654707145048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2217.0</v>
      </c>
      <c r="E13" s="4" t="n">
        <f>E14-E7-E8-E9-E10-E11-E12</f>
        <v>324.0</v>
      </c>
      <c r="F13" s="5" t="n">
        <f si="0" t="shared"/>
        <v>584.2592592592592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213438.0</v>
      </c>
      <c r="E14" s="4" t="n">
        <v>47724.0</v>
      </c>
      <c r="F14" s="5" t="n">
        <f si="0" t="shared"/>
        <v>347.23409605230074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726.0</v>
      </c>
      <c r="E15" s="4" t="n">
        <f>E16-E3-E4-E5-E6-E14</f>
        <v>266.0</v>
      </c>
      <c r="F15" s="5" t="n">
        <f si="0" t="shared"/>
        <v>172.93233082706766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391751.0</v>
      </c>
      <c r="E16" s="4" t="n">
        <v>63970.0</v>
      </c>
      <c r="F16" s="5" t="n">
        <f si="0" t="shared"/>
        <v>512.3979990620603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12730.0</v>
      </c>
      <c r="E17" s="4" t="n">
        <v>1769.0</v>
      </c>
      <c r="F17" s="5" t="n">
        <f si="0" t="shared"/>
        <v>619.615602035048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50236.0</v>
      </c>
      <c r="E18" s="4" t="n">
        <v>10108.0</v>
      </c>
      <c r="F18" s="5" t="n">
        <f si="0" t="shared"/>
        <v>396.9924812030075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468.0</v>
      </c>
      <c r="E19" s="4" t="n">
        <v>114.0</v>
      </c>
      <c r="F19" s="5" t="n">
        <f si="0" t="shared"/>
        <v>310.5263157894737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348.0</v>
      </c>
      <c r="E20" s="4" t="n">
        <v>49.0</v>
      </c>
      <c r="F20" s="5" t="n">
        <f si="0" t="shared"/>
        <v>610.204081632653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70.0</v>
      </c>
      <c r="E21" s="4" t="n">
        <v>10.0</v>
      </c>
      <c r="F21" s="5" t="n">
        <f si="0" t="shared"/>
        <v>600.0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1051.0</v>
      </c>
      <c r="E22" s="4" t="n">
        <f>E23-E17-E18-E19-E20-E21</f>
        <v>474.0</v>
      </c>
      <c r="F22" s="5" t="n">
        <f>IF(E22=0,"-",(D22-E22)/E22*100)</f>
        <v>121.72995780590716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64903.0</v>
      </c>
      <c r="E23" s="4" t="n">
        <v>12524.0</v>
      </c>
      <c r="F23" s="5" t="n">
        <f si="0" t="shared"/>
        <v>418.2290003193867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813.0</v>
      </c>
      <c r="E24" s="4" t="n">
        <v>220.0</v>
      </c>
      <c r="F24" s="5" t="n">
        <f si="0" t="shared"/>
        <v>269.5454545454545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5189.0</v>
      </c>
      <c r="E25" s="4" t="n">
        <v>1115.0</v>
      </c>
      <c r="F25" s="5" t="n">
        <f si="0" t="shared"/>
        <v>365.38116591928247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6610.0</v>
      </c>
      <c r="E26" s="4" t="n">
        <v>1274.0</v>
      </c>
      <c r="F26" s="5" t="n">
        <f si="0" t="shared"/>
        <v>418.83830455259033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1679.0</v>
      </c>
      <c r="E27" s="4" t="n">
        <v>452.0</v>
      </c>
      <c r="F27" s="5" t="n">
        <f si="0" t="shared"/>
        <v>271.46017699115043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2526.0</v>
      </c>
      <c r="E28" s="4" t="n">
        <v>706.0</v>
      </c>
      <c r="F28" s="5" t="n">
        <f si="0" t="shared"/>
        <v>257.79036827195466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1118.0</v>
      </c>
      <c r="E29" s="4" t="n">
        <v>248.0</v>
      </c>
      <c r="F29" s="5" t="n">
        <f si="0" t="shared"/>
        <v>350.80645161290323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1202.0</v>
      </c>
      <c r="E30" s="4" t="n">
        <v>242.0</v>
      </c>
      <c r="F30" s="5" t="n">
        <f si="0" t="shared"/>
        <v>396.6942148760331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9136.0</v>
      </c>
      <c r="E31" s="4" t="n">
        <v>1845.0</v>
      </c>
      <c r="F31" s="5" t="n">
        <f si="0" t="shared"/>
        <v>395.17615176151764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964.0</v>
      </c>
      <c r="E32" s="4" t="n">
        <v>221.0</v>
      </c>
      <c r="F32" s="5" t="n">
        <f si="0" t="shared"/>
        <v>336.1990950226244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160.0</v>
      </c>
      <c r="E33" s="4" t="n">
        <v>35.0</v>
      </c>
      <c r="F33" s="5" t="n">
        <f si="0" t="shared"/>
        <v>357.14285714285717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751.0</v>
      </c>
      <c r="E34" s="4" t="n">
        <v>173.0</v>
      </c>
      <c r="F34" s="5" t="n">
        <f si="0" t="shared"/>
        <v>334.1040462427746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7121.0</v>
      </c>
      <c r="E35" s="4" t="n">
        <f>E36-E24-E25-E26-E27-E28-E29-E30-E31-E32-E33-E34</f>
        <v>1799.0</v>
      </c>
      <c r="F35" s="5" t="n">
        <f si="0" t="shared"/>
        <v>295.83101723179544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37269.0</v>
      </c>
      <c r="E36" s="4" t="n">
        <v>8330.0</v>
      </c>
      <c r="F36" s="5" t="n">
        <f si="0" t="shared"/>
        <v>347.40696278511405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9577.0</v>
      </c>
      <c r="E37" s="4" t="n">
        <v>1306.0</v>
      </c>
      <c r="F37" s="5" t="n">
        <f si="0" t="shared"/>
        <v>633.3078101071975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1631.0</v>
      </c>
      <c r="E38" s="4" t="n">
        <v>289.0</v>
      </c>
      <c r="F38" s="5" t="n">
        <f si="0" t="shared"/>
        <v>464.35986159169545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151.0</v>
      </c>
      <c r="E39" s="4" t="n">
        <f>E40-E37-E38</f>
        <v>86.0</v>
      </c>
      <c r="F39" s="5" t="n">
        <f si="0" t="shared"/>
        <v>75.5813953488372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11359.0</v>
      </c>
      <c r="E40" s="4" t="n">
        <v>1681.0</v>
      </c>
      <c r="F40" s="5" t="n">
        <f si="0" t="shared"/>
        <v>575.728732897085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388.0</v>
      </c>
      <c r="E41" s="4" t="n">
        <v>147.0</v>
      </c>
      <c r="F41" s="5" t="n">
        <f si="0" t="shared"/>
        <v>163.94557823129253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531.0</v>
      </c>
      <c r="E42" s="4" t="n">
        <f>E43-E41</f>
        <v>324.0</v>
      </c>
      <c r="F42" s="5" t="n">
        <f si="0" t="shared"/>
        <v>63.888888888888886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919.0</v>
      </c>
      <c r="E43" s="4" t="n">
        <v>471.0</v>
      </c>
      <c r="F43" s="5" t="n">
        <f si="0" t="shared"/>
        <v>95.1167728237792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59.0</v>
      </c>
      <c r="E44" s="4" t="n">
        <v>27.0</v>
      </c>
      <c r="F44" s="5" t="n">
        <f si="0" t="shared"/>
        <v>118.5185185185185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115389.0</v>
      </c>
      <c r="E45" s="4" t="n">
        <v>6203.0</v>
      </c>
      <c r="F45" s="5" t="n">
        <f si="0" t="shared"/>
        <v>1760.2128002579398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621649.0</v>
      </c>
      <c r="E46" s="8" t="n">
        <f>E44+E43+E40+E36+E23+E16+E45</f>
        <v>93206.0</v>
      </c>
      <c r="F46" s="5" t="n">
        <f si="0" t="shared"/>
        <v>566.9624273115464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