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10\EN\"/>
    </mc:Choice>
  </mc:AlternateContent>
  <xr:revisionPtr revIDLastSave="0" documentId="13_ncr:1_{424CCF6E-05B8-40EA-ADA9-A3C9181415ED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<sst xmlns="http://schemas.openxmlformats.org/spreadsheetml/2006/main" count="117" uniqueCount="72">
  <si>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</si>
  <si>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</si>
  <si>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</si>
  <si>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</si>
  <si>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</si>
  <si>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</si>
  <si>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</si>
  <si>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</si>
  <si>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</si>
  <si>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</si>
  <si>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</si>
  <si>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</si>
  <si>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</si>
  <si>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</si>
  <si>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</si>
  <si>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</si>
  <si>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</si>
  <si>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</si>
  <si>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</si>
  <si>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</si>
  <si>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</si>
  <si>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</si>
  <si>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</si>
  <si>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</si>
  <si>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</si>
  <si>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</si>
  <si>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</si>
  <si>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</si>
  <si>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</si>
  <si>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</si>
  <si>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</si>
  <si>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</si>
  <si>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</si>
  <si>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</si>
  <si>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</si>
  <si>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</si>
  <si>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</si>
  <si>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</si>
  <si>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</si>
  <si>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</si>
  <si>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</si>
  <si>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</si>
  <si>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</si>
  <si>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</si>
  <si>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</si>
  <si>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</si>
  <si>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</si>
  <si>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</si>
  <si>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</si>
  <si>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</si>
  <si>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</si>
  <si>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</si>
  <si>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</si>
  <si>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</si>
  <si>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</si>
  <si>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</si>
  <si>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</si>
  <si>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</si>
  <si>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</si>
  <si>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</si>
  <si>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</si>
  <si>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</si>
  <si>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</si>
  <si>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</si>
  <si>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</si>
  <si>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</si>
  <si>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</si>
  <si>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</si>
  <si>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</si>
  <si>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</si>
  <si>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</si>
  <si>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112年1至10月來臺旅客人次～按停留夜數分
Table 1-8  Visitor Arrivals by Length of Stay,
January-October,2023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</si>
</sst>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="85" zoomScaleNormal="85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36893</v>
      </c>
      <c r="E3" s="4">
        <v>82572</v>
      </c>
      <c r="F3" s="4">
        <v>200173</v>
      </c>
      <c r="G3" s="4">
        <v>234235</v>
      </c>
      <c r="H3" s="4">
        <v>241074</v>
      </c>
      <c r="I3" s="4">
        <v>68265</v>
      </c>
      <c r="J3" s="4">
        <v>12883</v>
      </c>
      <c r="K3" s="4">
        <v>2078</v>
      </c>
      <c r="L3" s="4">
        <v>1233</v>
      </c>
      <c r="M3" s="4">
        <v>57761</v>
      </c>
      <c r="N3" s="11">
        <f>SUM(D3:M3)</f>
        <v>937167</v>
      </c>
      <c r="O3" s="4">
        <v>7726775</v>
      </c>
      <c r="P3" s="4">
        <v>4256479</v>
      </c>
      <c r="Q3" s="11">
        <f>SUM(D3:L3)</f>
        <v>879406</v>
      </c>
      <c r="R3" s="6">
        <f t="shared" ref="R3:R48" si="0">IF(P3&lt;&gt;0,P3/SUM(D3:L3),0)</f>
        <v>4.8401750727195401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3530</v>
      </c>
      <c r="E4" s="5">
        <v>4675</v>
      </c>
      <c r="F4" s="5">
        <v>6108</v>
      </c>
      <c r="G4" s="5">
        <v>7529</v>
      </c>
      <c r="H4" s="5">
        <v>16964</v>
      </c>
      <c r="I4" s="5">
        <v>20968</v>
      </c>
      <c r="J4" s="5">
        <v>14204</v>
      </c>
      <c r="K4" s="5">
        <v>7824</v>
      </c>
      <c r="L4" s="5">
        <v>6583</v>
      </c>
      <c r="M4" s="5">
        <v>73711</v>
      </c>
      <c r="N4" s="11">
        <f t="shared" ref="N4:N14" si="1">SUM(D4:M4)</f>
        <v>162096</v>
      </c>
      <c r="O4" s="5">
        <v>9718407</v>
      </c>
      <c r="P4" s="5">
        <v>1593511</v>
      </c>
      <c r="Q4" s="11">
        <f t="shared" ref="Q4:Q48" si="2">SUM(D4:L4)</f>
        <v>88385</v>
      </c>
      <c r="R4" s="6">
        <f t="shared" si="0"/>
        <v>18.029201787633649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39586</v>
      </c>
      <c r="E5" s="5">
        <v>163910</v>
      </c>
      <c r="F5" s="5">
        <v>209845</v>
      </c>
      <c r="G5" s="5">
        <v>83301</v>
      </c>
      <c r="H5" s="5">
        <v>65268</v>
      </c>
      <c r="I5" s="5">
        <v>32794</v>
      </c>
      <c r="J5" s="5">
        <v>16639</v>
      </c>
      <c r="K5" s="5">
        <v>12796</v>
      </c>
      <c r="L5" s="5">
        <v>8564</v>
      </c>
      <c r="M5" s="5">
        <v>51060</v>
      </c>
      <c r="N5" s="11">
        <f t="shared" si="1"/>
        <v>683763</v>
      </c>
      <c r="O5" s="5">
        <v>10385332</v>
      </c>
      <c r="P5" s="5">
        <v>3622016</v>
      </c>
      <c r="Q5" s="11">
        <f t="shared" si="2"/>
        <v>632703</v>
      </c>
      <c r="R5" s="6">
        <f t="shared" si="0"/>
        <v>5.7246701849050821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14231</v>
      </c>
      <c r="E6" s="5">
        <v>74111</v>
      </c>
      <c r="F6" s="5">
        <v>289902</v>
      </c>
      <c r="G6" s="5">
        <v>86744</v>
      </c>
      <c r="H6" s="5">
        <v>44966</v>
      </c>
      <c r="I6" s="5">
        <v>14173</v>
      </c>
      <c r="J6" s="5">
        <v>5649</v>
      </c>
      <c r="K6" s="5">
        <v>4263</v>
      </c>
      <c r="L6" s="5">
        <v>2859</v>
      </c>
      <c r="M6" s="5">
        <v>15303</v>
      </c>
      <c r="N6" s="11">
        <f t="shared" si="1"/>
        <v>552201</v>
      </c>
      <c r="O6" s="5">
        <v>4630279</v>
      </c>
      <c r="P6" s="5">
        <v>2303946</v>
      </c>
      <c r="Q6" s="11">
        <f t="shared" si="2"/>
        <v>536898</v>
      </c>
      <c r="R6" s="6">
        <f t="shared" si="0"/>
        <v>4.2912173261960369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1628</v>
      </c>
      <c r="E7" s="5">
        <v>1319</v>
      </c>
      <c r="F7" s="5">
        <v>2134</v>
      </c>
      <c r="G7" s="5">
        <v>2391</v>
      </c>
      <c r="H7" s="5">
        <v>4483</v>
      </c>
      <c r="I7" s="5">
        <v>3040</v>
      </c>
      <c r="J7" s="5">
        <v>1555</v>
      </c>
      <c r="K7" s="5">
        <v>1886</v>
      </c>
      <c r="L7" s="5">
        <v>960</v>
      </c>
      <c r="M7" s="5">
        <v>6216</v>
      </c>
      <c r="N7" s="11">
        <f t="shared" si="1"/>
        <v>25612</v>
      </c>
      <c r="O7" s="5">
        <v>2309920</v>
      </c>
      <c r="P7" s="5">
        <v>278652</v>
      </c>
      <c r="Q7" s="11">
        <f t="shared" si="2"/>
        <v>19396</v>
      </c>
      <c r="R7" s="6">
        <f t="shared" si="0"/>
        <v>14.366467312848011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613</v>
      </c>
      <c r="E8" s="5">
        <v>982</v>
      </c>
      <c r="F8" s="5">
        <v>1357</v>
      </c>
      <c r="G8" s="5">
        <v>1267</v>
      </c>
      <c r="H8" s="5">
        <v>2593</v>
      </c>
      <c r="I8" s="5">
        <v>2383</v>
      </c>
      <c r="J8" s="5">
        <v>1191</v>
      </c>
      <c r="K8" s="5">
        <v>497</v>
      </c>
      <c r="L8" s="5">
        <v>257</v>
      </c>
      <c r="M8" s="5">
        <v>1310</v>
      </c>
      <c r="N8" s="11">
        <f t="shared" si="1"/>
        <v>12450</v>
      </c>
      <c r="O8" s="5">
        <v>471973</v>
      </c>
      <c r="P8" s="5">
        <v>119960</v>
      </c>
      <c r="Q8" s="11">
        <f t="shared" si="2"/>
        <v>11140</v>
      </c>
      <c r="R8" s="6">
        <f t="shared" si="0"/>
        <v>10.768402154398563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14424</v>
      </c>
      <c r="E9" s="5">
        <v>6704</v>
      </c>
      <c r="F9" s="5">
        <v>19088</v>
      </c>
      <c r="G9" s="5">
        <v>40721</v>
      </c>
      <c r="H9" s="5">
        <v>136966</v>
      </c>
      <c r="I9" s="5">
        <v>54415</v>
      </c>
      <c r="J9" s="5">
        <v>12582</v>
      </c>
      <c r="K9" s="5">
        <v>5515</v>
      </c>
      <c r="L9" s="5">
        <v>3883</v>
      </c>
      <c r="M9" s="5">
        <v>31479</v>
      </c>
      <c r="N9" s="11">
        <f t="shared" si="1"/>
        <v>325777</v>
      </c>
      <c r="O9" s="5">
        <v>17979573</v>
      </c>
      <c r="P9" s="5">
        <v>2416945</v>
      </c>
      <c r="Q9" s="11">
        <f t="shared" si="2"/>
        <v>294298</v>
      </c>
      <c r="R9" s="6">
        <f t="shared" si="0"/>
        <v>8.2125770477543174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6081</v>
      </c>
      <c r="E10" s="5">
        <v>11742</v>
      </c>
      <c r="F10" s="5">
        <v>27837</v>
      </c>
      <c r="G10" s="5">
        <v>47475</v>
      </c>
      <c r="H10" s="5">
        <v>137889</v>
      </c>
      <c r="I10" s="5">
        <v>76915</v>
      </c>
      <c r="J10" s="5">
        <v>8796</v>
      </c>
      <c r="K10" s="5">
        <v>2023</v>
      </c>
      <c r="L10" s="5">
        <v>920</v>
      </c>
      <c r="M10" s="5">
        <v>4599</v>
      </c>
      <c r="N10" s="11">
        <f t="shared" si="1"/>
        <v>324277</v>
      </c>
      <c r="O10" s="5">
        <v>2944469</v>
      </c>
      <c r="P10" s="5">
        <v>2209335</v>
      </c>
      <c r="Q10" s="11">
        <f t="shared" si="2"/>
        <v>319678</v>
      </c>
      <c r="R10" s="6">
        <f t="shared" si="0"/>
        <v>6.9111261957344574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7727</v>
      </c>
      <c r="E11" s="5">
        <v>2287</v>
      </c>
      <c r="F11" s="5">
        <v>3946</v>
      </c>
      <c r="G11" s="5">
        <v>4958</v>
      </c>
      <c r="H11" s="5">
        <v>18449</v>
      </c>
      <c r="I11" s="5">
        <v>19139</v>
      </c>
      <c r="J11" s="5">
        <v>6457</v>
      </c>
      <c r="K11" s="5">
        <v>5209</v>
      </c>
      <c r="L11" s="5">
        <v>2136</v>
      </c>
      <c r="M11" s="5">
        <v>66813</v>
      </c>
      <c r="N11" s="11">
        <f t="shared" si="1"/>
        <v>137121</v>
      </c>
      <c r="O11" s="5">
        <v>94357965</v>
      </c>
      <c r="P11" s="5">
        <v>902241</v>
      </c>
      <c r="Q11" s="11">
        <f t="shared" si="2"/>
        <v>70308</v>
      </c>
      <c r="R11" s="6">
        <f t="shared" si="0"/>
        <v>12.832693292370712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9054</v>
      </c>
      <c r="E12" s="5">
        <v>19749</v>
      </c>
      <c r="F12" s="5">
        <v>49766</v>
      </c>
      <c r="G12" s="5">
        <v>40044</v>
      </c>
      <c r="H12" s="5">
        <v>40716</v>
      </c>
      <c r="I12" s="5">
        <v>26418</v>
      </c>
      <c r="J12" s="5">
        <v>3362</v>
      </c>
      <c r="K12" s="5">
        <v>4020</v>
      </c>
      <c r="L12" s="5">
        <v>2135</v>
      </c>
      <c r="M12" s="5">
        <v>71789</v>
      </c>
      <c r="N12" s="11">
        <f t="shared" si="1"/>
        <v>267053</v>
      </c>
      <c r="O12" s="5">
        <v>85545373</v>
      </c>
      <c r="P12" s="5">
        <v>1306891</v>
      </c>
      <c r="Q12" s="11">
        <f t="shared" si="2"/>
        <v>195264</v>
      </c>
      <c r="R12" s="6">
        <f t="shared" si="0"/>
        <v>6.6929439118321863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6947</v>
      </c>
      <c r="E13" s="5">
        <v>17560</v>
      </c>
      <c r="F13" s="5">
        <v>79200</v>
      </c>
      <c r="G13" s="5">
        <v>59980</v>
      </c>
      <c r="H13" s="5">
        <v>43011</v>
      </c>
      <c r="I13" s="5">
        <v>46618</v>
      </c>
      <c r="J13" s="5">
        <v>3480</v>
      </c>
      <c r="K13" s="5">
        <v>3727</v>
      </c>
      <c r="L13" s="5">
        <v>2833</v>
      </c>
      <c r="M13" s="5">
        <v>35253</v>
      </c>
      <c r="N13" s="11">
        <f t="shared" si="1"/>
        <v>298609</v>
      </c>
      <c r="O13" s="5">
        <v>35791055</v>
      </c>
      <c r="P13" s="5">
        <v>1781032</v>
      </c>
      <c r="Q13" s="11">
        <f t="shared" si="2"/>
        <v>263356</v>
      </c>
      <c r="R13" s="6">
        <f t="shared" si="0"/>
        <v>6.7628305411686087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1867</v>
      </c>
      <c r="E14" s="5">
        <v>6302</v>
      </c>
      <c r="F14" s="5">
        <v>22229</v>
      </c>
      <c r="G14" s="5">
        <v>65487</v>
      </c>
      <c r="H14" s="5">
        <v>21611</v>
      </c>
      <c r="I14" s="5">
        <v>20031</v>
      </c>
      <c r="J14" s="5">
        <v>7360</v>
      </c>
      <c r="K14" s="5">
        <v>8511</v>
      </c>
      <c r="L14" s="5">
        <v>11107</v>
      </c>
      <c r="M14" s="5">
        <v>137624</v>
      </c>
      <c r="N14" s="11">
        <f t="shared" si="1"/>
        <v>302129</v>
      </c>
      <c r="O14" s="5">
        <v>146174282</v>
      </c>
      <c r="P14" s="5">
        <v>2144172</v>
      </c>
      <c r="Q14" s="11">
        <f t="shared" si="2"/>
        <v>164505</v>
      </c>
      <c r="R14" s="6">
        <f t="shared" si="0"/>
        <v>13.034084070392996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727</v>
      </c>
      <c r="E15" s="5">
        <f t="shared" ref="E15:M15" si="3">E16-E9-E10-E11-E12-E13-E14</f>
        <v>461</v>
      </c>
      <c r="F15" s="5">
        <f t="shared" si="3"/>
        <v>913</v>
      </c>
      <c r="G15" s="5">
        <f t="shared" si="3"/>
        <v>1684</v>
      </c>
      <c r="H15" s="5">
        <f t="shared" si="3"/>
        <v>3514</v>
      </c>
      <c r="I15" s="5">
        <f t="shared" si="3"/>
        <v>2967</v>
      </c>
      <c r="J15" s="5">
        <f t="shared" si="3"/>
        <v>1637</v>
      </c>
      <c r="K15" s="5">
        <f t="shared" si="3"/>
        <v>541</v>
      </c>
      <c r="L15" s="5">
        <f t="shared" si="3"/>
        <v>273</v>
      </c>
      <c r="M15" s="5">
        <f t="shared" si="3"/>
        <v>2616</v>
      </c>
      <c r="N15" s="5">
        <f t="shared" ref="N15" si="4">N16-N9-N10-N11-N12-N13-N14</f>
        <v>15333</v>
      </c>
      <c r="O15" s="5">
        <f>O16-O9-O10-O11-O12-O13-O14</f>
        <v>1408587</v>
      </c>
      <c r="P15" s="5">
        <f>P16-P9-P10-P11-P12-P13-P14</f>
        <v>150731</v>
      </c>
      <c r="Q15" s="11">
        <f t="shared" si="2"/>
        <v>12717</v>
      </c>
      <c r="R15" s="6">
        <f t="shared" si="0"/>
        <v>11.852716835731698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46827</v>
      </c>
      <c r="E16" s="5">
        <v>64805</v>
      </c>
      <c r="F16" s="5">
        <v>202979</v>
      </c>
      <c r="G16" s="5">
        <v>260349</v>
      </c>
      <c r="H16" s="5">
        <v>402156</v>
      </c>
      <c r="I16" s="5">
        <v>246503</v>
      </c>
      <c r="J16" s="5">
        <v>43674</v>
      </c>
      <c r="K16" s="5">
        <v>29546</v>
      </c>
      <c r="L16" s="5">
        <v>23287</v>
      </c>
      <c r="M16" s="5">
        <v>350173</v>
      </c>
      <c r="N16" s="11">
        <f t="shared" ref="N16:N48" si="5">SUM(D16:M16)</f>
        <v>1670299</v>
      </c>
      <c r="O16" s="5">
        <v>384201304</v>
      </c>
      <c r="P16" s="5">
        <v>10911347</v>
      </c>
      <c r="Q16" s="11">
        <f t="shared" si="2"/>
        <v>1320126</v>
      </c>
      <c r="R16" s="6">
        <f t="shared" si="0"/>
        <v>8.2653830013195702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1113</v>
      </c>
      <c r="E17" s="5">
        <f t="shared" ref="E17:M17" si="6">E18-E16-E3-E4-E5-E6-E7-E8</f>
        <v>3246</v>
      </c>
      <c r="F17" s="5">
        <f t="shared" si="6"/>
        <v>4495</v>
      </c>
      <c r="G17" s="5">
        <f t="shared" si="6"/>
        <v>3362</v>
      </c>
      <c r="H17" s="5">
        <f t="shared" si="6"/>
        <v>4229</v>
      </c>
      <c r="I17" s="5">
        <f t="shared" si="6"/>
        <v>2256</v>
      </c>
      <c r="J17" s="5">
        <f t="shared" si="6"/>
        <v>943</v>
      </c>
      <c r="K17" s="5">
        <f t="shared" si="6"/>
        <v>978</v>
      </c>
      <c r="L17" s="5">
        <f t="shared" si="6"/>
        <v>340</v>
      </c>
      <c r="M17" s="5">
        <f t="shared" si="6"/>
        <v>1942</v>
      </c>
      <c r="N17" s="11">
        <f t="shared" si="5"/>
        <v>22904</v>
      </c>
      <c r="O17" s="5">
        <f>O18-O16-O3-O4-O5-O6-O7-O8</f>
        <v>1132079</v>
      </c>
      <c r="P17" s="5">
        <f>P18-P16-P3-P4-P5-P6-P7-P8</f>
        <v>178616</v>
      </c>
      <c r="Q17" s="11">
        <f t="shared" si="2"/>
        <v>20962</v>
      </c>
      <c r="R17" s="6">
        <f t="shared" si="0"/>
        <v>8.5209426581433068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144421</v>
      </c>
      <c r="E18" s="5">
        <v>395620</v>
      </c>
      <c r="F18" s="5">
        <v>916993</v>
      </c>
      <c r="G18" s="5">
        <v>679178</v>
      </c>
      <c r="H18" s="5">
        <v>781733</v>
      </c>
      <c r="I18" s="5">
        <v>390382</v>
      </c>
      <c r="J18" s="5">
        <v>96738</v>
      </c>
      <c r="K18" s="5">
        <v>59868</v>
      </c>
      <c r="L18" s="5">
        <v>44083</v>
      </c>
      <c r="M18" s="5">
        <v>557476</v>
      </c>
      <c r="N18" s="11">
        <f t="shared" si="5"/>
        <v>4066492</v>
      </c>
      <c r="O18" s="5">
        <v>420576069</v>
      </c>
      <c r="P18" s="5">
        <v>23264527</v>
      </c>
      <c r="Q18" s="11">
        <f t="shared" si="2"/>
        <v>3509016</v>
      </c>
      <c r="R18" s="6">
        <f t="shared" si="0"/>
        <v>6.6299290171375675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5733</v>
      </c>
      <c r="E19" s="5">
        <v>4564</v>
      </c>
      <c r="F19" s="5">
        <v>7101</v>
      </c>
      <c r="G19" s="5">
        <v>6758</v>
      </c>
      <c r="H19" s="5">
        <v>11695</v>
      </c>
      <c r="I19" s="5">
        <v>12535</v>
      </c>
      <c r="J19" s="5">
        <v>7281</v>
      </c>
      <c r="K19" s="5">
        <v>3292</v>
      </c>
      <c r="L19" s="5">
        <v>1525</v>
      </c>
      <c r="M19" s="5">
        <v>9831</v>
      </c>
      <c r="N19" s="11">
        <f t="shared" si="5"/>
        <v>70315</v>
      </c>
      <c r="O19" s="5">
        <v>2000649</v>
      </c>
      <c r="P19" s="5">
        <v>679691</v>
      </c>
      <c r="Q19" s="11">
        <f t="shared" si="2"/>
        <v>60484</v>
      </c>
      <c r="R19" s="6">
        <f t="shared" si="0"/>
        <v>11.237533893261027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34208</v>
      </c>
      <c r="E20" s="5">
        <v>24251</v>
      </c>
      <c r="F20" s="5">
        <v>33371</v>
      </c>
      <c r="G20" s="5">
        <v>31911</v>
      </c>
      <c r="H20" s="5">
        <v>70081</v>
      </c>
      <c r="I20" s="5">
        <v>89811</v>
      </c>
      <c r="J20" s="5">
        <v>47303</v>
      </c>
      <c r="K20" s="5">
        <v>21335</v>
      </c>
      <c r="L20" s="5">
        <v>9855</v>
      </c>
      <c r="M20" s="5">
        <v>43341</v>
      </c>
      <c r="N20" s="11">
        <f t="shared" si="5"/>
        <v>405467</v>
      </c>
      <c r="O20" s="5">
        <v>9281542</v>
      </c>
      <c r="P20" s="5">
        <v>4385507</v>
      </c>
      <c r="Q20" s="11">
        <f t="shared" si="2"/>
        <v>362126</v>
      </c>
      <c r="R20" s="6">
        <f t="shared" si="0"/>
        <v>12.110444983237878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168</v>
      </c>
      <c r="E21" s="5">
        <v>140</v>
      </c>
      <c r="F21" s="5">
        <v>162</v>
      </c>
      <c r="G21" s="5">
        <v>189</v>
      </c>
      <c r="H21" s="5">
        <v>449</v>
      </c>
      <c r="I21" s="5">
        <v>389</v>
      </c>
      <c r="J21" s="5">
        <v>349</v>
      </c>
      <c r="K21" s="5">
        <v>152</v>
      </c>
      <c r="L21" s="5">
        <v>63</v>
      </c>
      <c r="M21" s="5">
        <v>517</v>
      </c>
      <c r="N21" s="11">
        <f t="shared" si="5"/>
        <v>2578</v>
      </c>
      <c r="O21" s="5">
        <v>122534</v>
      </c>
      <c r="P21" s="5">
        <v>27699</v>
      </c>
      <c r="Q21" s="11">
        <f t="shared" si="2"/>
        <v>2061</v>
      </c>
      <c r="R21" s="6">
        <f t="shared" si="0"/>
        <v>13.439592430858806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88</v>
      </c>
      <c r="E22" s="5">
        <v>155</v>
      </c>
      <c r="F22" s="5">
        <v>204</v>
      </c>
      <c r="G22" s="5">
        <v>217</v>
      </c>
      <c r="H22" s="5">
        <v>481</v>
      </c>
      <c r="I22" s="5">
        <v>399</v>
      </c>
      <c r="J22" s="5">
        <v>273</v>
      </c>
      <c r="K22" s="5">
        <v>158</v>
      </c>
      <c r="L22" s="5">
        <v>87</v>
      </c>
      <c r="M22" s="5">
        <v>377</v>
      </c>
      <c r="N22" s="11">
        <f t="shared" si="5"/>
        <v>2439</v>
      </c>
      <c r="O22" s="5">
        <v>138497</v>
      </c>
      <c r="P22" s="5">
        <v>28818</v>
      </c>
      <c r="Q22" s="11">
        <f t="shared" si="2"/>
        <v>2062</v>
      </c>
      <c r="R22" s="6">
        <f t="shared" si="0"/>
        <v>13.975751697381183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24</v>
      </c>
      <c r="E23" s="5">
        <v>31</v>
      </c>
      <c r="F23" s="5">
        <v>41</v>
      </c>
      <c r="G23" s="5">
        <v>43</v>
      </c>
      <c r="H23" s="5">
        <v>106</v>
      </c>
      <c r="I23" s="5">
        <v>118</v>
      </c>
      <c r="J23" s="5">
        <v>101</v>
      </c>
      <c r="K23" s="5">
        <v>70</v>
      </c>
      <c r="L23" s="5">
        <v>17</v>
      </c>
      <c r="M23" s="5">
        <v>98</v>
      </c>
      <c r="N23" s="11">
        <f t="shared" si="5"/>
        <v>649</v>
      </c>
      <c r="O23" s="5">
        <v>47589</v>
      </c>
      <c r="P23" s="5">
        <v>8803</v>
      </c>
      <c r="Q23" s="11">
        <f t="shared" si="2"/>
        <v>551</v>
      </c>
      <c r="R23" s="6">
        <f t="shared" si="0"/>
        <v>15.976406533575318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325</v>
      </c>
      <c r="E24" s="5">
        <f t="shared" ref="E24:M24" si="7">E25-E19-E20-E21-E22-E23</f>
        <v>381</v>
      </c>
      <c r="F24" s="5">
        <f t="shared" si="7"/>
        <v>508</v>
      </c>
      <c r="G24" s="5">
        <f t="shared" si="7"/>
        <v>491</v>
      </c>
      <c r="H24" s="5">
        <f t="shared" si="7"/>
        <v>887</v>
      </c>
      <c r="I24" s="5">
        <f t="shared" si="7"/>
        <v>1218</v>
      </c>
      <c r="J24" s="5">
        <f t="shared" si="7"/>
        <v>985</v>
      </c>
      <c r="K24" s="5">
        <f t="shared" si="7"/>
        <v>641</v>
      </c>
      <c r="L24" s="5">
        <f t="shared" si="7"/>
        <v>470</v>
      </c>
      <c r="M24" s="5">
        <f t="shared" si="7"/>
        <v>2786</v>
      </c>
      <c r="N24" s="11">
        <f t="shared" si="5"/>
        <v>8692</v>
      </c>
      <c r="O24" s="5">
        <f>O25-O19-O20-O21-O22-O23</f>
        <v>1396938</v>
      </c>
      <c r="P24" s="5">
        <f>P25-P19-P20-P21-P22-P23</f>
        <v>109387</v>
      </c>
      <c r="Q24" s="11">
        <f t="shared" si="2"/>
        <v>5906</v>
      </c>
      <c r="R24" s="6">
        <f t="shared" si="0"/>
        <v>18.521334236369793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40546</v>
      </c>
      <c r="E25" s="5">
        <v>29522</v>
      </c>
      <c r="F25" s="5">
        <v>41387</v>
      </c>
      <c r="G25" s="5">
        <v>39609</v>
      </c>
      <c r="H25" s="5">
        <v>83699</v>
      </c>
      <c r="I25" s="5">
        <v>104470</v>
      </c>
      <c r="J25" s="5">
        <v>56292</v>
      </c>
      <c r="K25" s="5">
        <v>25648</v>
      </c>
      <c r="L25" s="5">
        <v>12017</v>
      </c>
      <c r="M25" s="5">
        <v>56950</v>
      </c>
      <c r="N25" s="11">
        <f t="shared" si="5"/>
        <v>490140</v>
      </c>
      <c r="O25" s="5">
        <v>12987749</v>
      </c>
      <c r="P25" s="5">
        <v>5239905</v>
      </c>
      <c r="Q25" s="11">
        <f t="shared" si="2"/>
        <v>433190</v>
      </c>
      <c r="R25" s="6">
        <f t="shared" si="0"/>
        <v>12.096089475749672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320</v>
      </c>
      <c r="E26" s="5">
        <v>338</v>
      </c>
      <c r="F26" s="5">
        <v>357</v>
      </c>
      <c r="G26" s="5">
        <v>347</v>
      </c>
      <c r="H26" s="5">
        <v>700</v>
      </c>
      <c r="I26" s="5">
        <v>1045</v>
      </c>
      <c r="J26" s="5">
        <v>706</v>
      </c>
      <c r="K26" s="5">
        <v>357</v>
      </c>
      <c r="L26" s="5">
        <v>217</v>
      </c>
      <c r="M26" s="5">
        <v>704</v>
      </c>
      <c r="N26" s="11">
        <f t="shared" si="5"/>
        <v>5091</v>
      </c>
      <c r="O26" s="5">
        <v>142628</v>
      </c>
      <c r="P26" s="5">
        <v>66582</v>
      </c>
      <c r="Q26" s="11">
        <f t="shared" si="2"/>
        <v>4387</v>
      </c>
      <c r="R26" s="6">
        <f t="shared" si="0"/>
        <v>15.177114201048553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1490</v>
      </c>
      <c r="E27" s="5">
        <v>2044</v>
      </c>
      <c r="F27" s="5">
        <v>2309</v>
      </c>
      <c r="G27" s="5">
        <v>2172</v>
      </c>
      <c r="H27" s="5">
        <v>4396</v>
      </c>
      <c r="I27" s="5">
        <v>6607</v>
      </c>
      <c r="J27" s="5">
        <v>4325</v>
      </c>
      <c r="K27" s="5">
        <v>2416</v>
      </c>
      <c r="L27" s="5">
        <v>1401</v>
      </c>
      <c r="M27" s="5">
        <v>5476</v>
      </c>
      <c r="N27" s="11">
        <f t="shared" si="5"/>
        <v>32636</v>
      </c>
      <c r="O27" s="5">
        <v>1139260</v>
      </c>
      <c r="P27" s="5">
        <v>423894</v>
      </c>
      <c r="Q27" s="11">
        <f t="shared" si="2"/>
        <v>27160</v>
      </c>
      <c r="R27" s="6">
        <f t="shared" si="0"/>
        <v>15.607290132547865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2155</v>
      </c>
      <c r="E28" s="5">
        <v>2727</v>
      </c>
      <c r="F28" s="5">
        <v>3429</v>
      </c>
      <c r="G28" s="5">
        <v>3114</v>
      </c>
      <c r="H28" s="5">
        <v>6424</v>
      </c>
      <c r="I28" s="5">
        <v>9107</v>
      </c>
      <c r="J28" s="5">
        <v>6121</v>
      </c>
      <c r="K28" s="5">
        <v>2294</v>
      </c>
      <c r="L28" s="5">
        <v>1123</v>
      </c>
      <c r="M28" s="5">
        <v>11026</v>
      </c>
      <c r="N28" s="11">
        <f t="shared" si="5"/>
        <v>47520</v>
      </c>
      <c r="O28" s="5">
        <v>958594</v>
      </c>
      <c r="P28" s="5">
        <v>482248</v>
      </c>
      <c r="Q28" s="11">
        <f t="shared" si="2"/>
        <v>36494</v>
      </c>
      <c r="R28" s="6">
        <f t="shared" si="0"/>
        <v>13.214446210335945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758</v>
      </c>
      <c r="E29" s="5">
        <v>1163</v>
      </c>
      <c r="F29" s="5">
        <v>1226</v>
      </c>
      <c r="G29" s="5">
        <v>1109</v>
      </c>
      <c r="H29" s="5">
        <v>1911</v>
      </c>
      <c r="I29" s="5">
        <v>1667</v>
      </c>
      <c r="J29" s="5">
        <v>844</v>
      </c>
      <c r="K29" s="5">
        <v>564</v>
      </c>
      <c r="L29" s="5">
        <v>306</v>
      </c>
      <c r="M29" s="5">
        <v>1659</v>
      </c>
      <c r="N29" s="11">
        <f t="shared" si="5"/>
        <v>11207</v>
      </c>
      <c r="O29" s="5">
        <v>319739</v>
      </c>
      <c r="P29" s="5">
        <v>105924</v>
      </c>
      <c r="Q29" s="11">
        <f t="shared" si="2"/>
        <v>9548</v>
      </c>
      <c r="R29" s="6">
        <f t="shared" si="0"/>
        <v>11.093841642228739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1240</v>
      </c>
      <c r="E30" s="5">
        <v>1008</v>
      </c>
      <c r="F30" s="5">
        <v>1220</v>
      </c>
      <c r="G30" s="5">
        <v>1272</v>
      </c>
      <c r="H30" s="5">
        <v>2669</v>
      </c>
      <c r="I30" s="5">
        <v>3523</v>
      </c>
      <c r="J30" s="5">
        <v>2477</v>
      </c>
      <c r="K30" s="5">
        <v>1078</v>
      </c>
      <c r="L30" s="5">
        <v>453</v>
      </c>
      <c r="M30" s="5">
        <v>2025</v>
      </c>
      <c r="N30" s="11">
        <f t="shared" si="5"/>
        <v>16965</v>
      </c>
      <c r="O30" s="5">
        <v>371595</v>
      </c>
      <c r="P30" s="5">
        <v>200650</v>
      </c>
      <c r="Q30" s="11">
        <f t="shared" si="2"/>
        <v>14940</v>
      </c>
      <c r="R30" s="6">
        <f t="shared" si="0"/>
        <v>13.430388219544845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396</v>
      </c>
      <c r="E31" s="5">
        <v>461</v>
      </c>
      <c r="F31" s="5">
        <v>648</v>
      </c>
      <c r="G31" s="5">
        <v>537</v>
      </c>
      <c r="H31" s="5">
        <v>1183</v>
      </c>
      <c r="I31" s="5">
        <v>2005</v>
      </c>
      <c r="J31" s="5">
        <v>1117</v>
      </c>
      <c r="K31" s="5">
        <v>354</v>
      </c>
      <c r="L31" s="5">
        <v>184</v>
      </c>
      <c r="M31" s="5">
        <v>739</v>
      </c>
      <c r="N31" s="11">
        <f t="shared" si="5"/>
        <v>7624</v>
      </c>
      <c r="O31" s="5">
        <v>156420</v>
      </c>
      <c r="P31" s="5">
        <v>87064</v>
      </c>
      <c r="Q31" s="11">
        <f t="shared" si="2"/>
        <v>6885</v>
      </c>
      <c r="R31" s="6">
        <f t="shared" si="0"/>
        <v>12.645461147421932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421</v>
      </c>
      <c r="E32" s="5">
        <v>501</v>
      </c>
      <c r="F32" s="5">
        <v>713</v>
      </c>
      <c r="G32" s="5">
        <v>600</v>
      </c>
      <c r="H32" s="5">
        <v>1159</v>
      </c>
      <c r="I32" s="5">
        <v>1437</v>
      </c>
      <c r="J32" s="5">
        <v>817</v>
      </c>
      <c r="K32" s="5">
        <v>511</v>
      </c>
      <c r="L32" s="5">
        <v>298</v>
      </c>
      <c r="M32" s="5">
        <v>1088</v>
      </c>
      <c r="N32" s="11">
        <f t="shared" si="5"/>
        <v>7545</v>
      </c>
      <c r="O32" s="5">
        <v>259157</v>
      </c>
      <c r="P32" s="5">
        <v>90768</v>
      </c>
      <c r="Q32" s="11">
        <f t="shared" si="2"/>
        <v>6457</v>
      </c>
      <c r="R32" s="6">
        <f t="shared" si="0"/>
        <v>14.057302152702494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5150</v>
      </c>
      <c r="E33" s="5">
        <v>3151</v>
      </c>
      <c r="F33" s="5">
        <v>4598</v>
      </c>
      <c r="G33" s="5">
        <v>4322</v>
      </c>
      <c r="H33" s="5">
        <v>7321</v>
      </c>
      <c r="I33" s="5">
        <v>8137</v>
      </c>
      <c r="J33" s="5">
        <v>5204</v>
      </c>
      <c r="K33" s="5">
        <v>3025</v>
      </c>
      <c r="L33" s="5">
        <v>1599</v>
      </c>
      <c r="M33" s="5">
        <v>5892</v>
      </c>
      <c r="N33" s="11">
        <f t="shared" si="5"/>
        <v>48399</v>
      </c>
      <c r="O33" s="5">
        <v>1735693</v>
      </c>
      <c r="P33" s="5">
        <v>541342</v>
      </c>
      <c r="Q33" s="11">
        <f t="shared" si="2"/>
        <v>42507</v>
      </c>
      <c r="R33" s="6">
        <f t="shared" si="0"/>
        <v>12.73536123462018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424</v>
      </c>
      <c r="E34" s="5">
        <v>429</v>
      </c>
      <c r="F34" s="5">
        <v>436</v>
      </c>
      <c r="G34" s="5">
        <v>342</v>
      </c>
      <c r="H34" s="5">
        <v>803</v>
      </c>
      <c r="I34" s="5">
        <v>1234</v>
      </c>
      <c r="J34" s="5">
        <v>813</v>
      </c>
      <c r="K34" s="5">
        <v>351</v>
      </c>
      <c r="L34" s="5">
        <v>108</v>
      </c>
      <c r="M34" s="5">
        <v>1693</v>
      </c>
      <c r="N34" s="11">
        <f t="shared" si="5"/>
        <v>6633</v>
      </c>
      <c r="O34" s="5">
        <v>108193</v>
      </c>
      <c r="P34" s="5">
        <v>62884</v>
      </c>
      <c r="Q34" s="11">
        <f t="shared" si="2"/>
        <v>4940</v>
      </c>
      <c r="R34" s="6">
        <f t="shared" si="0"/>
        <v>12.729554655870446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221</v>
      </c>
      <c r="E35" s="5">
        <v>96</v>
      </c>
      <c r="F35" s="5">
        <v>90</v>
      </c>
      <c r="G35" s="5">
        <v>96</v>
      </c>
      <c r="H35" s="5">
        <v>159</v>
      </c>
      <c r="I35" s="5">
        <v>116</v>
      </c>
      <c r="J35" s="5">
        <v>61</v>
      </c>
      <c r="K35" s="5">
        <v>34</v>
      </c>
      <c r="L35" s="5">
        <v>26</v>
      </c>
      <c r="M35" s="5">
        <v>262</v>
      </c>
      <c r="N35" s="11">
        <f t="shared" si="5"/>
        <v>1161</v>
      </c>
      <c r="O35" s="5">
        <v>25856</v>
      </c>
      <c r="P35" s="5">
        <v>8188</v>
      </c>
      <c r="Q35" s="11">
        <f t="shared" si="2"/>
        <v>899</v>
      </c>
      <c r="R35" s="6">
        <f t="shared" si="0"/>
        <v>9.1078976640711904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233</v>
      </c>
      <c r="E36" s="5">
        <v>297</v>
      </c>
      <c r="F36" s="5">
        <v>437</v>
      </c>
      <c r="G36" s="5">
        <v>428</v>
      </c>
      <c r="H36" s="5">
        <v>982</v>
      </c>
      <c r="I36" s="5">
        <v>933</v>
      </c>
      <c r="J36" s="5">
        <v>613</v>
      </c>
      <c r="K36" s="5">
        <v>314</v>
      </c>
      <c r="L36" s="5">
        <v>144</v>
      </c>
      <c r="M36" s="5">
        <v>376</v>
      </c>
      <c r="N36" s="11">
        <f t="shared" si="5"/>
        <v>4757</v>
      </c>
      <c r="O36" s="5">
        <v>105819</v>
      </c>
      <c r="P36" s="5">
        <v>57492</v>
      </c>
      <c r="Q36" s="11">
        <f t="shared" si="2"/>
        <v>4381</v>
      </c>
      <c r="R36" s="6">
        <f t="shared" si="0"/>
        <v>13.123031271399224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180</v>
      </c>
      <c r="E37" s="5">
        <v>176</v>
      </c>
      <c r="F37" s="5">
        <v>239</v>
      </c>
      <c r="G37" s="5">
        <v>276</v>
      </c>
      <c r="H37" s="5">
        <v>721</v>
      </c>
      <c r="I37" s="5">
        <v>650</v>
      </c>
      <c r="J37" s="5">
        <v>483</v>
      </c>
      <c r="K37" s="5">
        <v>360</v>
      </c>
      <c r="L37" s="5">
        <v>214</v>
      </c>
      <c r="M37" s="5">
        <v>1157</v>
      </c>
      <c r="N37" s="11">
        <f t="shared" si="5"/>
        <v>4456</v>
      </c>
      <c r="O37" s="5">
        <v>375097</v>
      </c>
      <c r="P37" s="5">
        <v>57327</v>
      </c>
      <c r="Q37" s="11">
        <f t="shared" si="2"/>
        <v>3299</v>
      </c>
      <c r="R37" s="6">
        <f t="shared" si="0"/>
        <v>17.37708396483783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2928</v>
      </c>
      <c r="E38" s="5">
        <f t="shared" ref="E38:M38" si="8">E39-E26-E27-E28-E29-E30-E31-E32-E33-E34-E35-E36-E37</f>
        <v>2132</v>
      </c>
      <c r="F38" s="5">
        <f t="shared" si="8"/>
        <v>3014</v>
      </c>
      <c r="G38" s="5">
        <f t="shared" si="8"/>
        <v>3124</v>
      </c>
      <c r="H38" s="5">
        <f t="shared" si="8"/>
        <v>6065</v>
      </c>
      <c r="I38" s="5">
        <f t="shared" si="8"/>
        <v>6510</v>
      </c>
      <c r="J38" s="5">
        <f t="shared" si="8"/>
        <v>4093</v>
      </c>
      <c r="K38" s="5">
        <f t="shared" si="8"/>
        <v>2559</v>
      </c>
      <c r="L38" s="5">
        <f t="shared" si="8"/>
        <v>1261</v>
      </c>
      <c r="M38" s="5">
        <f t="shared" si="8"/>
        <v>7537</v>
      </c>
      <c r="N38" s="11">
        <f t="shared" si="5"/>
        <v>39223</v>
      </c>
      <c r="O38" s="5">
        <f>O39-O26-O27-O28-O29-O30-O31-O32-O33-O34-O35-O36-O37</f>
        <v>1291083</v>
      </c>
      <c r="P38" s="5">
        <f>P39-P26-P27-P28-P29-P30-P31-P32-P33-P34-P35-P36-P37</f>
        <v>433775</v>
      </c>
      <c r="Q38" s="11">
        <f t="shared" si="2"/>
        <v>31686</v>
      </c>
      <c r="R38" s="6">
        <f t="shared" si="0"/>
        <v>13.689799911632898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15916</v>
      </c>
      <c r="E39" s="5">
        <v>14523</v>
      </c>
      <c r="F39" s="5">
        <v>18716</v>
      </c>
      <c r="G39" s="5">
        <v>17739</v>
      </c>
      <c r="H39" s="5">
        <v>34493</v>
      </c>
      <c r="I39" s="5">
        <v>42971</v>
      </c>
      <c r="J39" s="5">
        <v>27674</v>
      </c>
      <c r="K39" s="5">
        <v>14217</v>
      </c>
      <c r="L39" s="5">
        <v>7334</v>
      </c>
      <c r="M39" s="5">
        <v>39634</v>
      </c>
      <c r="N39" s="11">
        <f t="shared" si="5"/>
        <v>233217</v>
      </c>
      <c r="O39" s="5">
        <v>6989134</v>
      </c>
      <c r="P39" s="5">
        <v>2618138</v>
      </c>
      <c r="Q39" s="11">
        <f t="shared" si="2"/>
        <v>193583</v>
      </c>
      <c r="R39" s="6">
        <f t="shared" si="0"/>
        <v>13.524627679083391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6119</v>
      </c>
      <c r="E40" s="5">
        <v>3914</v>
      </c>
      <c r="F40" s="5">
        <v>5583</v>
      </c>
      <c r="G40" s="5">
        <v>5854</v>
      </c>
      <c r="H40" s="5">
        <v>11547</v>
      </c>
      <c r="I40" s="5">
        <v>13346</v>
      </c>
      <c r="J40" s="5">
        <v>6503</v>
      </c>
      <c r="K40" s="5">
        <v>2414</v>
      </c>
      <c r="L40" s="5">
        <v>889</v>
      </c>
      <c r="M40" s="5">
        <v>7561</v>
      </c>
      <c r="N40" s="11">
        <f t="shared" si="5"/>
        <v>63730</v>
      </c>
      <c r="O40" s="5">
        <v>1034796</v>
      </c>
      <c r="P40" s="5">
        <v>574584</v>
      </c>
      <c r="Q40" s="11">
        <f t="shared" si="2"/>
        <v>56169</v>
      </c>
      <c r="R40" s="6">
        <f t="shared" si="0"/>
        <v>10.229557229076537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1089</v>
      </c>
      <c r="E41" s="5">
        <v>733</v>
      </c>
      <c r="F41" s="5">
        <v>924</v>
      </c>
      <c r="G41" s="5">
        <v>812</v>
      </c>
      <c r="H41" s="5">
        <v>1778</v>
      </c>
      <c r="I41" s="5">
        <v>2331</v>
      </c>
      <c r="J41" s="5">
        <v>1440</v>
      </c>
      <c r="K41" s="5">
        <v>628</v>
      </c>
      <c r="L41" s="5">
        <v>358</v>
      </c>
      <c r="M41" s="5">
        <v>1257</v>
      </c>
      <c r="N41" s="11">
        <f t="shared" si="5"/>
        <v>11350</v>
      </c>
      <c r="O41" s="5">
        <v>279528</v>
      </c>
      <c r="P41" s="5">
        <v>129042</v>
      </c>
      <c r="Q41" s="11">
        <f t="shared" si="2"/>
        <v>10093</v>
      </c>
      <c r="R41" s="6">
        <f t="shared" si="0"/>
        <v>12.78529674031507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109</v>
      </c>
      <c r="E42" s="5">
        <f t="shared" ref="E42:M42" si="9">E43-E40-E41</f>
        <v>43</v>
      </c>
      <c r="F42" s="5">
        <f t="shared" si="9"/>
        <v>58</v>
      </c>
      <c r="G42" s="5">
        <f t="shared" si="9"/>
        <v>110</v>
      </c>
      <c r="H42" s="5">
        <f t="shared" si="9"/>
        <v>314</v>
      </c>
      <c r="I42" s="5">
        <f t="shared" si="9"/>
        <v>245</v>
      </c>
      <c r="J42" s="5">
        <f t="shared" si="9"/>
        <v>200</v>
      </c>
      <c r="K42" s="5">
        <f t="shared" si="9"/>
        <v>84</v>
      </c>
      <c r="L42" s="5">
        <f t="shared" si="9"/>
        <v>51</v>
      </c>
      <c r="M42" s="5">
        <f t="shared" si="9"/>
        <v>302</v>
      </c>
      <c r="N42" s="11">
        <f t="shared" si="5"/>
        <v>1516</v>
      </c>
      <c r="O42" s="5">
        <f>O43-O40-O41</f>
        <v>151972</v>
      </c>
      <c r="P42" s="5">
        <f>P43-P40-P41</f>
        <v>17232</v>
      </c>
      <c r="Q42" s="11">
        <f t="shared" si="2"/>
        <v>1214</v>
      </c>
      <c r="R42" s="6">
        <f t="shared" si="0"/>
        <v>14.194398682042834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7317</v>
      </c>
      <c r="E43" s="5">
        <v>4690</v>
      </c>
      <c r="F43" s="5">
        <v>6565</v>
      </c>
      <c r="G43" s="5">
        <v>6776</v>
      </c>
      <c r="H43" s="5">
        <v>13639</v>
      </c>
      <c r="I43" s="5">
        <v>15922</v>
      </c>
      <c r="J43" s="5">
        <v>8143</v>
      </c>
      <c r="K43" s="5">
        <v>3126</v>
      </c>
      <c r="L43" s="5">
        <v>1298</v>
      </c>
      <c r="M43" s="5">
        <v>9120</v>
      </c>
      <c r="N43" s="11">
        <f t="shared" si="5"/>
        <v>76596</v>
      </c>
      <c r="O43" s="5">
        <v>1466296</v>
      </c>
      <c r="P43" s="5">
        <v>720858</v>
      </c>
      <c r="Q43" s="11">
        <f t="shared" si="2"/>
        <v>67476</v>
      </c>
      <c r="R43" s="6">
        <f t="shared" si="0"/>
        <v>10.683176240441046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193</v>
      </c>
      <c r="E44" s="8">
        <v>95</v>
      </c>
      <c r="F44" s="8">
        <v>99</v>
      </c>
      <c r="G44" s="8">
        <v>152</v>
      </c>
      <c r="H44" s="8">
        <v>286</v>
      </c>
      <c r="I44" s="8">
        <v>402</v>
      </c>
      <c r="J44" s="8">
        <v>374</v>
      </c>
      <c r="K44" s="8">
        <v>313</v>
      </c>
      <c r="L44" s="8">
        <v>190</v>
      </c>
      <c r="M44" s="8">
        <v>1372</v>
      </c>
      <c r="N44" s="11">
        <f t="shared" si="5"/>
        <v>3476</v>
      </c>
      <c r="O44" s="8">
        <v>777317</v>
      </c>
      <c r="P44" s="8">
        <v>44345</v>
      </c>
      <c r="Q44" s="11">
        <f t="shared" si="2"/>
        <v>2104</v>
      </c>
      <c r="R44" s="6">
        <f t="shared" si="0"/>
        <v>21.076520912547529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74</v>
      </c>
      <c r="E45" s="8">
        <f t="shared" ref="E45:M45" si="10">E46-E44</f>
        <v>86</v>
      </c>
      <c r="F45" s="8">
        <f t="shared" si="10"/>
        <v>138</v>
      </c>
      <c r="G45" s="8">
        <f t="shared" si="10"/>
        <v>196</v>
      </c>
      <c r="H45" s="8">
        <f t="shared" si="10"/>
        <v>504</v>
      </c>
      <c r="I45" s="8">
        <f t="shared" si="10"/>
        <v>480</v>
      </c>
      <c r="J45" s="8">
        <f t="shared" si="10"/>
        <v>433</v>
      </c>
      <c r="K45" s="8">
        <f t="shared" si="10"/>
        <v>228</v>
      </c>
      <c r="L45" s="8">
        <f t="shared" si="10"/>
        <v>168</v>
      </c>
      <c r="M45" s="8">
        <f t="shared" si="10"/>
        <v>1151</v>
      </c>
      <c r="N45" s="11">
        <f t="shared" si="5"/>
        <v>3458</v>
      </c>
      <c r="O45" s="8">
        <f>O46-O44</f>
        <v>783891</v>
      </c>
      <c r="P45" s="8">
        <f>P46-P44</f>
        <v>43569</v>
      </c>
      <c r="Q45" s="11">
        <f t="shared" si="2"/>
        <v>2307</v>
      </c>
      <c r="R45" s="6">
        <f t="shared" si="0"/>
        <v>18.88556566970091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267</v>
      </c>
      <c r="E46" s="8">
        <v>181</v>
      </c>
      <c r="F46" s="8">
        <v>237</v>
      </c>
      <c r="G46" s="8">
        <v>348</v>
      </c>
      <c r="H46" s="8">
        <v>790</v>
      </c>
      <c r="I46" s="8">
        <v>882</v>
      </c>
      <c r="J46" s="8">
        <v>807</v>
      </c>
      <c r="K46" s="8">
        <v>541</v>
      </c>
      <c r="L46" s="8">
        <v>358</v>
      </c>
      <c r="M46" s="8">
        <v>2523</v>
      </c>
      <c r="N46" s="11">
        <f t="shared" si="5"/>
        <v>6934</v>
      </c>
      <c r="O46" s="8">
        <v>1561208</v>
      </c>
      <c r="P46" s="8">
        <v>87914</v>
      </c>
      <c r="Q46" s="11">
        <f t="shared" si="2"/>
        <v>4411</v>
      </c>
      <c r="R46" s="6">
        <f t="shared" si="0"/>
        <v>19.930627975515755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40</v>
      </c>
      <c r="E47" s="5">
        <v>89</v>
      </c>
      <c r="F47" s="5">
        <v>114</v>
      </c>
      <c r="G47" s="5">
        <v>105</v>
      </c>
      <c r="H47" s="5">
        <v>147</v>
      </c>
      <c r="I47" s="5">
        <v>142</v>
      </c>
      <c r="J47" s="5">
        <v>64</v>
      </c>
      <c r="K47" s="5">
        <v>55</v>
      </c>
      <c r="L47" s="5">
        <v>18</v>
      </c>
      <c r="M47" s="5">
        <v>233</v>
      </c>
      <c r="N47" s="11">
        <f t="shared" si="5"/>
        <v>1007</v>
      </c>
      <c r="O47" s="5">
        <v>59765</v>
      </c>
      <c r="P47" s="5">
        <v>8810</v>
      </c>
      <c r="Q47" s="11">
        <f t="shared" si="2"/>
        <v>774</v>
      </c>
      <c r="R47" s="6">
        <f t="shared" si="0"/>
        <v>11.382428940568476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208507</v>
      </c>
      <c r="E48" s="5">
        <f t="shared" ref="E48:M48" si="11">E47+E46+E43+E39+E25+E18</f>
        <v>444625</v>
      </c>
      <c r="F48" s="5">
        <f t="shared" si="11"/>
        <v>984012</v>
      </c>
      <c r="G48" s="5">
        <f t="shared" si="11"/>
        <v>743755</v>
      </c>
      <c r="H48" s="5">
        <f t="shared" si="11"/>
        <v>914501</v>
      </c>
      <c r="I48" s="5">
        <f t="shared" si="11"/>
        <v>554769</v>
      </c>
      <c r="J48" s="5">
        <f t="shared" si="11"/>
        <v>189718</v>
      </c>
      <c r="K48" s="5">
        <f t="shared" si="11"/>
        <v>103455</v>
      </c>
      <c r="L48" s="5">
        <f t="shared" si="11"/>
        <v>65108</v>
      </c>
      <c r="M48" s="5">
        <f t="shared" si="11"/>
        <v>665936</v>
      </c>
      <c r="N48" s="11">
        <f t="shared" si="5"/>
        <v>4874386</v>
      </c>
      <c r="O48" s="5">
        <f>O47+O46+O43+O39+O25+O18</f>
        <v>443640221</v>
      </c>
      <c r="P48" s="5">
        <f>P47+P46+P43+P39+P25+P18</f>
        <v>31940152</v>
      </c>
      <c r="Q48" s="11">
        <f t="shared" si="2"/>
        <v>4208450</v>
      </c>
      <c r="R48" s="6">
        <f t="shared" si="0"/>
        <v>7.5895286863334483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4.2776054255859099</v>
      </c>
      <c r="E49" s="6">
        <f t="shared" ref="E49" si="13">E48/$N$48*100</f>
        <v>9.1216616821072432</v>
      </c>
      <c r="F49" s="6">
        <f t="shared" ref="F49" si="14">F48/$N$48*100</f>
        <v>20.187404116128675</v>
      </c>
      <c r="G49" s="6">
        <f t="shared" ref="G49" si="15">G48/$N$48*100</f>
        <v>15.258434600788695</v>
      </c>
      <c r="H49" s="6">
        <f t="shared" ref="H49" si="16">H48/$N$48*100</f>
        <v>18.761357840761896</v>
      </c>
      <c r="I49" s="6">
        <f t="shared" ref="I49" si="17">I48/$N$48*100</f>
        <v>11.381310384528431</v>
      </c>
      <c r="J49" s="6">
        <f t="shared" ref="J49" si="18">J48/$N$48*100</f>
        <v>3.8921414922823097</v>
      </c>
      <c r="K49" s="6">
        <f t="shared" ref="K49" si="19">K48/$N$48*100</f>
        <v>2.122421162378195</v>
      </c>
      <c r="L49" s="6">
        <f t="shared" ref="L49" si="20">L48/$N$48*100</f>
        <v>1.3357169497860859</v>
      </c>
      <c r="M49" s="6">
        <f t="shared" ref="M49" si="21">M48/$N$48*100</f>
        <v>13.661946345652559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2023-11-23T09:34:16Z</dcterms:modified>
</cp:coreProperties>
</file>