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<sst xmlns="http://schemas.openxmlformats.org/spreadsheetml/2006/main" count="118" uniqueCount="73">
  <si>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</si>
  <si>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</si>
  <si>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</si>
  <si>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</si>
  <si>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</si>
  <si>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</si>
  <si>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</si>
  <si>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</si>
  <si>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</si>
  <si>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</si>
  <si>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</si>
  <si>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</si>
  <si>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</si>
  <si>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</si>
  <si>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</si>
  <si>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</si>
  <si>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</si>
  <si>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</si>
  <si>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</si>
  <si>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</si>
  <si>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</si>
  <si>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</si>
  <si>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</si>
  <si>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</si>
  <si>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</si>
  <si>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</si>
  <si>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</si>
  <si>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</si>
  <si>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</si>
  <si>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</si>
  <si>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</si>
  <si>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</si>
  <si>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</si>
  <si>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</si>
  <si>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</si>
  <si>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</si>
  <si>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</si>
  <si>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</si>
  <si>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</si>
  <si>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</si>
  <si>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</si>
  <si>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</si>
  <si>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</si>
  <si>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</si>
  <si>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</si>
  <si>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</si>
  <si>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</si>
  <si>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</si>
  <si>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</si>
  <si>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</si>
  <si>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</si>
  <si>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</si>
  <si>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</si>
  <si>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</si>
  <si>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</si>
  <si>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</si>
  <si>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</si>
  <si>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</si>
  <si>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</si>
  <si>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</si>
  <si>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</si>
  <si>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</si>
  <si>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</si>
  <si>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</si>
  <si>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</si>
  <si>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</si>
  <si>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</si>
  <si>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</si>
  <si>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</si>
  <si>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</si>
  <si>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</si>
  <si>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112年10月來臺旅客人次～按停留夜數分
Table 1-8  Visitor Arrivals  by Length of Stay,
October,2023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</si>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</sst>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2423.0</v>
      </c>
      <c r="E3" s="4" t="n">
        <v>13367.0</v>
      </c>
      <c r="F3" s="4" t="n">
        <v>29674.0</v>
      </c>
      <c r="G3" s="4" t="n">
        <v>27403.0</v>
      </c>
      <c r="H3" s="4" t="n">
        <v>23730.0</v>
      </c>
      <c r="I3" s="4" t="n">
        <v>6164.0</v>
      </c>
      <c r="J3" s="4" t="n">
        <v>1143.0</v>
      </c>
      <c r="K3" s="4" t="n">
        <v>212.0</v>
      </c>
      <c r="L3" s="4" t="n">
        <v>128.0</v>
      </c>
      <c r="M3" s="4" t="n">
        <v>2944.0</v>
      </c>
      <c r="N3" s="11" t="n">
        <f>SUM(D3:M3)</f>
        <v>107188.0</v>
      </c>
      <c r="O3" s="4" t="n">
        <v>682844.0</v>
      </c>
      <c r="P3" s="4" t="n">
        <v>466375.0</v>
      </c>
      <c r="Q3" s="11" t="n">
        <f>SUM(D3:L3)</f>
        <v>104244.0</v>
      </c>
      <c r="R3" s="6" t="n">
        <f ref="R3:R48" si="0" t="shared">IF(P3&lt;&gt;0,P3/SUM(D3:L3),0)</f>
        <v>4.473878592532904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615.0</v>
      </c>
      <c r="E4" s="5" t="n">
        <v>1189.0</v>
      </c>
      <c r="F4" s="5" t="n">
        <v>1955.0</v>
      </c>
      <c r="G4" s="5" t="n">
        <v>2196.0</v>
      </c>
      <c r="H4" s="5" t="n">
        <v>4752.0</v>
      </c>
      <c r="I4" s="5" t="n">
        <v>3945.0</v>
      </c>
      <c r="J4" s="5" t="n">
        <v>1316.0</v>
      </c>
      <c r="K4" s="5" t="n">
        <v>718.0</v>
      </c>
      <c r="L4" s="5" t="n">
        <v>671.0</v>
      </c>
      <c r="M4" s="5" t="n">
        <v>7694.0</v>
      </c>
      <c r="N4" s="11" t="n">
        <f ref="N4:N14" si="1" t="shared">SUM(D4:M4)</f>
        <v>25051.0</v>
      </c>
      <c r="O4" s="5" t="n">
        <v>899154.0</v>
      </c>
      <c r="P4" s="5" t="n">
        <v>204471.0</v>
      </c>
      <c r="Q4" s="11" t="n">
        <f ref="Q4:Q48" si="2" t="shared">SUM(D4:L4)</f>
        <v>17357.0</v>
      </c>
      <c r="R4" s="6" t="n">
        <f si="0" t="shared"/>
        <v>11.780319179581724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5638.0</v>
      </c>
      <c r="E5" s="5" t="n">
        <v>27795.0</v>
      </c>
      <c r="F5" s="5" t="n">
        <v>32229.0</v>
      </c>
      <c r="G5" s="5" t="n">
        <v>11522.0</v>
      </c>
      <c r="H5" s="5" t="n">
        <v>7215.0</v>
      </c>
      <c r="I5" s="5" t="n">
        <v>2823.0</v>
      </c>
      <c r="J5" s="5" t="n">
        <v>1457.0</v>
      </c>
      <c r="K5" s="5" t="n">
        <v>1344.0</v>
      </c>
      <c r="L5" s="5" t="n">
        <v>866.0</v>
      </c>
      <c r="M5" s="5" t="n">
        <v>4462.0</v>
      </c>
      <c r="N5" s="11" t="n">
        <f si="1" t="shared"/>
        <v>95351.0</v>
      </c>
      <c r="O5" s="5" t="n">
        <v>769058.0</v>
      </c>
      <c r="P5" s="5" t="n">
        <v>428698.0</v>
      </c>
      <c r="Q5" s="11" t="n">
        <f si="2" t="shared"/>
        <v>90889.0</v>
      </c>
      <c r="R5" s="6" t="n">
        <f si="0" t="shared"/>
        <v>4.716720395207341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1627.0</v>
      </c>
      <c r="E6" s="5" t="n">
        <v>10887.0</v>
      </c>
      <c r="F6" s="5" t="n">
        <v>49955.0</v>
      </c>
      <c r="G6" s="5" t="n">
        <v>13120.0</v>
      </c>
      <c r="H6" s="5" t="n">
        <v>6739.0</v>
      </c>
      <c r="I6" s="5" t="n">
        <v>1495.0</v>
      </c>
      <c r="J6" s="5" t="n">
        <v>424.0</v>
      </c>
      <c r="K6" s="5" t="n">
        <v>425.0</v>
      </c>
      <c r="L6" s="5" t="n">
        <v>265.0</v>
      </c>
      <c r="M6" s="5" t="n">
        <v>3129.0</v>
      </c>
      <c r="N6" s="11" t="n">
        <f si="1" t="shared"/>
        <v>88066.0</v>
      </c>
      <c r="O6" s="5" t="n">
        <v>435971.0</v>
      </c>
      <c r="P6" s="5" t="n">
        <v>325230.0</v>
      </c>
      <c r="Q6" s="11" t="n">
        <f si="2" t="shared"/>
        <v>84937.0</v>
      </c>
      <c r="R6" s="6" t="n">
        <f si="0" t="shared"/>
        <v>3.8290733131615196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150.0</v>
      </c>
      <c r="E7" s="5" t="n">
        <v>203.0</v>
      </c>
      <c r="F7" s="5" t="n">
        <v>272.0</v>
      </c>
      <c r="G7" s="5" t="n">
        <v>306.0</v>
      </c>
      <c r="H7" s="5" t="n">
        <v>601.0</v>
      </c>
      <c r="I7" s="5" t="n">
        <v>390.0</v>
      </c>
      <c r="J7" s="5" t="n">
        <v>160.0</v>
      </c>
      <c r="K7" s="5" t="n">
        <v>202.0</v>
      </c>
      <c r="L7" s="5" t="n">
        <v>108.0</v>
      </c>
      <c r="M7" s="5" t="n">
        <v>534.0</v>
      </c>
      <c r="N7" s="11" t="n">
        <f si="1" t="shared"/>
        <v>2926.0</v>
      </c>
      <c r="O7" s="5" t="n">
        <v>158260.0</v>
      </c>
      <c r="P7" s="5" t="n">
        <v>31661.0</v>
      </c>
      <c r="Q7" s="11" t="n">
        <f si="2" t="shared"/>
        <v>2392.0</v>
      </c>
      <c r="R7" s="6" t="n">
        <f si="0" t="shared"/>
        <v>13.236204013377927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52.0</v>
      </c>
      <c r="E8" s="5" t="n">
        <v>123.0</v>
      </c>
      <c r="F8" s="5" t="n">
        <v>206.0</v>
      </c>
      <c r="G8" s="5" t="n">
        <v>135.0</v>
      </c>
      <c r="H8" s="5" t="n">
        <v>251.0</v>
      </c>
      <c r="I8" s="5" t="n">
        <v>284.0</v>
      </c>
      <c r="J8" s="5" t="n">
        <v>150.0</v>
      </c>
      <c r="K8" s="5" t="n">
        <v>61.0</v>
      </c>
      <c r="L8" s="5" t="n">
        <v>16.0</v>
      </c>
      <c r="M8" s="5" t="n">
        <v>78.0</v>
      </c>
      <c r="N8" s="11" t="n">
        <f si="1" t="shared"/>
        <v>1356.0</v>
      </c>
      <c r="O8" s="5" t="n">
        <v>32650.0</v>
      </c>
      <c r="P8" s="5" t="n">
        <v>13152.0</v>
      </c>
      <c r="Q8" s="11" t="n">
        <f si="2" t="shared"/>
        <v>1278.0</v>
      </c>
      <c r="R8" s="6" t="n">
        <f si="0" t="shared"/>
        <v>10.291079812206572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1416.0</v>
      </c>
      <c r="E9" s="5" t="n">
        <v>805.0</v>
      </c>
      <c r="F9" s="5" t="n">
        <v>2467.0</v>
      </c>
      <c r="G9" s="5" t="n">
        <v>5369.0</v>
      </c>
      <c r="H9" s="5" t="n">
        <v>20550.0</v>
      </c>
      <c r="I9" s="5" t="n">
        <v>7243.0</v>
      </c>
      <c r="J9" s="5" t="n">
        <v>1247.0</v>
      </c>
      <c r="K9" s="5" t="n">
        <v>593.0</v>
      </c>
      <c r="L9" s="5" t="n">
        <v>355.0</v>
      </c>
      <c r="M9" s="5" t="n">
        <v>1802.0</v>
      </c>
      <c r="N9" s="11" t="n">
        <f si="1" t="shared"/>
        <v>41847.0</v>
      </c>
      <c r="O9" s="5" t="n">
        <v>774713.0</v>
      </c>
      <c r="P9" s="5" t="n">
        <v>304660.0</v>
      </c>
      <c r="Q9" s="11" t="n">
        <f si="2" t="shared"/>
        <v>40045.0</v>
      </c>
      <c r="R9" s="6" t="n">
        <f si="0" t="shared"/>
        <v>7.607941066300412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645.0</v>
      </c>
      <c r="E10" s="5" t="n">
        <v>1442.0</v>
      </c>
      <c r="F10" s="5" t="n">
        <v>3639.0</v>
      </c>
      <c r="G10" s="5" t="n">
        <v>5905.0</v>
      </c>
      <c r="H10" s="5" t="n">
        <v>17452.0</v>
      </c>
      <c r="I10" s="5" t="n">
        <v>10546.0</v>
      </c>
      <c r="J10" s="5" t="n">
        <v>847.0</v>
      </c>
      <c r="K10" s="5" t="n">
        <v>203.0</v>
      </c>
      <c r="L10" s="5" t="n">
        <v>88.0</v>
      </c>
      <c r="M10" s="5" t="n">
        <v>432.0</v>
      </c>
      <c r="N10" s="11" t="n">
        <f si="1" t="shared"/>
        <v>41199.0</v>
      </c>
      <c r="O10" s="5" t="n">
        <v>328402.0</v>
      </c>
      <c r="P10" s="5" t="n">
        <v>276728.0</v>
      </c>
      <c r="Q10" s="11" t="n">
        <f si="2" t="shared"/>
        <v>40767.0</v>
      </c>
      <c r="R10" s="6" t="n">
        <f si="0" t="shared"/>
        <v>6.788039345549096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487.0</v>
      </c>
      <c r="E11" s="5" t="n">
        <v>256.0</v>
      </c>
      <c r="F11" s="5" t="n">
        <v>390.0</v>
      </c>
      <c r="G11" s="5" t="n">
        <v>526.0</v>
      </c>
      <c r="H11" s="5" t="n">
        <v>2192.0</v>
      </c>
      <c r="I11" s="5" t="n">
        <v>1699.0</v>
      </c>
      <c r="J11" s="5" t="n">
        <v>699.0</v>
      </c>
      <c r="K11" s="5" t="n">
        <v>437.0</v>
      </c>
      <c r="L11" s="5" t="n">
        <v>167.0</v>
      </c>
      <c r="M11" s="5" t="n">
        <v>5475.0</v>
      </c>
      <c r="N11" s="11" t="n">
        <f si="1" t="shared"/>
        <v>12328.0</v>
      </c>
      <c r="O11" s="5" t="n">
        <v>8361608.0</v>
      </c>
      <c r="P11" s="5" t="n">
        <v>83420.0</v>
      </c>
      <c r="Q11" s="11" t="n">
        <f si="2" t="shared"/>
        <v>6853.0</v>
      </c>
      <c r="R11" s="6" t="n">
        <f si="0" t="shared"/>
        <v>12.172771049175543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952.0</v>
      </c>
      <c r="E12" s="5" t="n">
        <v>2287.0</v>
      </c>
      <c r="F12" s="5" t="n">
        <v>5509.0</v>
      </c>
      <c r="G12" s="5" t="n">
        <v>4553.0</v>
      </c>
      <c r="H12" s="5" t="n">
        <v>4451.0</v>
      </c>
      <c r="I12" s="5" t="n">
        <v>2461.0</v>
      </c>
      <c r="J12" s="5" t="n">
        <v>229.0</v>
      </c>
      <c r="K12" s="5" t="n">
        <v>373.0</v>
      </c>
      <c r="L12" s="5" t="n">
        <v>263.0</v>
      </c>
      <c r="M12" s="5" t="n">
        <v>6886.0</v>
      </c>
      <c r="N12" s="11" t="n">
        <f si="1" t="shared"/>
        <v>27964.0</v>
      </c>
      <c r="O12" s="5" t="n">
        <v>7927000.0</v>
      </c>
      <c r="P12" s="5" t="n">
        <v>135100.0</v>
      </c>
      <c r="Q12" s="11" t="n">
        <f si="2" t="shared"/>
        <v>21078.0</v>
      </c>
      <c r="R12" s="6" t="n">
        <f si="0" t="shared"/>
        <v>6.409526520542746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505.0</v>
      </c>
      <c r="E13" s="5" t="n">
        <v>2765.0</v>
      </c>
      <c r="F13" s="5" t="n">
        <v>12733.0</v>
      </c>
      <c r="G13" s="5" t="n">
        <v>9594.0</v>
      </c>
      <c r="H13" s="5" t="n">
        <v>6129.0</v>
      </c>
      <c r="I13" s="5" t="n">
        <v>6505.0</v>
      </c>
      <c r="J13" s="5" t="n">
        <v>514.0</v>
      </c>
      <c r="K13" s="5" t="n">
        <v>388.0</v>
      </c>
      <c r="L13" s="5" t="n">
        <v>229.0</v>
      </c>
      <c r="M13" s="5" t="n">
        <v>3408.0</v>
      </c>
      <c r="N13" s="11" t="n">
        <f si="1" t="shared"/>
        <v>42770.0</v>
      </c>
      <c r="O13" s="5" t="n">
        <v>3358178.0</v>
      </c>
      <c r="P13" s="5" t="n">
        <v>241610.0</v>
      </c>
      <c r="Q13" s="11" t="n">
        <f si="2" t="shared"/>
        <v>39362.0</v>
      </c>
      <c r="R13" s="6" t="n">
        <f si="0" t="shared"/>
        <v>6.138153549108277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163.0</v>
      </c>
      <c r="E14" s="5" t="n">
        <v>403.0</v>
      </c>
      <c r="F14" s="5" t="n">
        <v>2185.0</v>
      </c>
      <c r="G14" s="5" t="n">
        <v>6331.0</v>
      </c>
      <c r="H14" s="5" t="n">
        <v>2037.0</v>
      </c>
      <c r="I14" s="5" t="n">
        <v>1942.0</v>
      </c>
      <c r="J14" s="5" t="n">
        <v>734.0</v>
      </c>
      <c r="K14" s="5" t="n">
        <v>957.0</v>
      </c>
      <c r="L14" s="5" t="n">
        <v>1228.0</v>
      </c>
      <c r="M14" s="5" t="n">
        <v>9725.0</v>
      </c>
      <c r="N14" s="11" t="n">
        <f si="1" t="shared"/>
        <v>25705.0</v>
      </c>
      <c r="O14" s="5" t="n">
        <v>8454059.0</v>
      </c>
      <c r="P14" s="5" t="n">
        <v>226702.0</v>
      </c>
      <c r="Q14" s="11" t="n">
        <f si="2" t="shared"/>
        <v>15980.0</v>
      </c>
      <c r="R14" s="6" t="n">
        <f si="0" t="shared"/>
        <v>14.186608260325407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62.0</v>
      </c>
      <c r="E15" s="5" t="n">
        <f ref="E15:M15" si="3" t="shared">E16-E9-E10-E11-E12-E13-E14</f>
        <v>61.0</v>
      </c>
      <c r="F15" s="5" t="n">
        <f si="3" t="shared"/>
        <v>189.0</v>
      </c>
      <c r="G15" s="5" t="n">
        <f si="3" t="shared"/>
        <v>245.0</v>
      </c>
      <c r="H15" s="5" t="n">
        <f si="3" t="shared"/>
        <v>486.0</v>
      </c>
      <c r="I15" s="5" t="n">
        <f si="3" t="shared"/>
        <v>481.0</v>
      </c>
      <c r="J15" s="5" t="n">
        <f si="3" t="shared"/>
        <v>195.0</v>
      </c>
      <c r="K15" s="5" t="n">
        <f si="3" t="shared"/>
        <v>47.0</v>
      </c>
      <c r="L15" s="5" t="n">
        <f si="3" t="shared"/>
        <v>37.0</v>
      </c>
      <c r="M15" s="5" t="n">
        <f si="3" t="shared"/>
        <v>209.0</v>
      </c>
      <c r="N15" s="5" t="n">
        <f ref="N15" si="4" t="shared">N16-N9-N10-N11-N12-N13-N14</f>
        <v>2012.0</v>
      </c>
      <c r="O15" s="5" t="n">
        <f>O16-O9-O10-O11-O12-O13-O14</f>
        <v>86757.0</v>
      </c>
      <c r="P15" s="5" t="n">
        <f>P16-P9-P10-P11-P12-P13-P14</f>
        <v>19351.0</v>
      </c>
      <c r="Q15" s="11" t="n">
        <f si="2" t="shared"/>
        <v>1803.0</v>
      </c>
      <c r="R15" s="6" t="n">
        <f si="0" t="shared"/>
        <v>10.732667775929007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4230.0</v>
      </c>
      <c r="E16" s="5" t="n">
        <v>8019.0</v>
      </c>
      <c r="F16" s="5" t="n">
        <v>27112.0</v>
      </c>
      <c r="G16" s="5" t="n">
        <v>32523.0</v>
      </c>
      <c r="H16" s="5" t="n">
        <v>53297.0</v>
      </c>
      <c r="I16" s="5" t="n">
        <v>30877.0</v>
      </c>
      <c r="J16" s="5" t="n">
        <v>4465.0</v>
      </c>
      <c r="K16" s="5" t="n">
        <v>2998.0</v>
      </c>
      <c r="L16" s="5" t="n">
        <v>2367.0</v>
      </c>
      <c r="M16" s="5" t="n">
        <v>27937.0</v>
      </c>
      <c r="N16" s="11" t="n">
        <f ref="N16:N48" si="5" t="shared">SUM(D16:M16)</f>
        <v>193825.0</v>
      </c>
      <c r="O16" s="5" t="n">
        <v>2.9290717E7</v>
      </c>
      <c r="P16" s="5" t="n">
        <v>1287571.0</v>
      </c>
      <c r="Q16" s="11" t="n">
        <f si="2" t="shared"/>
        <v>165888.0</v>
      </c>
      <c r="R16" s="6" t="n">
        <f si="0" t="shared"/>
        <v>7.761688609182099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243.0</v>
      </c>
      <c r="E17" s="5" t="n">
        <f ref="E17:M17" si="6" t="shared">E18-E16-E3-E4-E5-E6-E7-E8</f>
        <v>685.0</v>
      </c>
      <c r="F17" s="5" t="n">
        <f si="6" t="shared"/>
        <v>1064.0</v>
      </c>
      <c r="G17" s="5" t="n">
        <f si="6" t="shared"/>
        <v>766.0</v>
      </c>
      <c r="H17" s="5" t="n">
        <f si="6" t="shared"/>
        <v>760.0</v>
      </c>
      <c r="I17" s="5" t="n">
        <f si="6" t="shared"/>
        <v>331.0</v>
      </c>
      <c r="J17" s="5" t="n">
        <f si="6" t="shared"/>
        <v>93.0</v>
      </c>
      <c r="K17" s="5" t="n">
        <f si="6" t="shared"/>
        <v>84.0</v>
      </c>
      <c r="L17" s="5" t="n">
        <f si="6" t="shared"/>
        <v>44.0</v>
      </c>
      <c r="M17" s="5" t="n">
        <f si="6" t="shared"/>
        <v>165.0</v>
      </c>
      <c r="N17" s="11" t="n">
        <f si="5" t="shared"/>
        <v>4235.0</v>
      </c>
      <c r="O17" s="5" t="n">
        <f>O18-O16-O3-O4-O5-O6-O7-O8</f>
        <v>89020.0</v>
      </c>
      <c r="P17" s="5" t="n">
        <f>P18-P16-P3-P4-P5-P6-P7-P8</f>
        <v>25545.0</v>
      </c>
      <c r="Q17" s="11" t="n">
        <f si="2" t="shared"/>
        <v>4070.0</v>
      </c>
      <c r="R17" s="6" t="n">
        <f si="0" t="shared"/>
        <v>6.276412776412776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14978.0</v>
      </c>
      <c r="E18" s="5" t="n">
        <v>62268.0</v>
      </c>
      <c r="F18" s="5" t="n">
        <v>142467.0</v>
      </c>
      <c r="G18" s="5" t="n">
        <v>87971.0</v>
      </c>
      <c r="H18" s="5" t="n">
        <v>97345.0</v>
      </c>
      <c r="I18" s="5" t="n">
        <v>46309.0</v>
      </c>
      <c r="J18" s="5" t="n">
        <v>9208.0</v>
      </c>
      <c r="K18" s="5" t="n">
        <v>6044.0</v>
      </c>
      <c r="L18" s="5" t="n">
        <v>4465.0</v>
      </c>
      <c r="M18" s="5" t="n">
        <v>46943.0</v>
      </c>
      <c r="N18" s="11" t="n">
        <f si="5" t="shared"/>
        <v>517998.0</v>
      </c>
      <c r="O18" s="5" t="n">
        <v>3.2357674E7</v>
      </c>
      <c r="P18" s="5" t="n">
        <v>2782703.0</v>
      </c>
      <c r="Q18" s="11" t="n">
        <f si="2" t="shared"/>
        <v>471055.0</v>
      </c>
      <c r="R18" s="6" t="n">
        <f si="0" t="shared"/>
        <v>5.907384488010954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824.0</v>
      </c>
      <c r="E19" s="5" t="n">
        <v>703.0</v>
      </c>
      <c r="F19" s="5" t="n">
        <v>1191.0</v>
      </c>
      <c r="G19" s="5" t="n">
        <v>1174.0</v>
      </c>
      <c r="H19" s="5" t="n">
        <v>1961.0</v>
      </c>
      <c r="I19" s="5" t="n">
        <v>1804.0</v>
      </c>
      <c r="J19" s="5" t="n">
        <v>670.0</v>
      </c>
      <c r="K19" s="5" t="n">
        <v>248.0</v>
      </c>
      <c r="L19" s="5" t="n">
        <v>126.0</v>
      </c>
      <c r="M19" s="5" t="n">
        <v>997.0</v>
      </c>
      <c r="N19" s="11" t="n">
        <f si="5" t="shared"/>
        <v>9698.0</v>
      </c>
      <c r="O19" s="5" t="n">
        <v>139261.0</v>
      </c>
      <c r="P19" s="5" t="n">
        <v>75638.0</v>
      </c>
      <c r="Q19" s="11" t="n">
        <f si="2" t="shared"/>
        <v>8701.0</v>
      </c>
      <c r="R19" s="6" t="n">
        <f si="0" t="shared"/>
        <v>8.693023790368922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4655.0</v>
      </c>
      <c r="E20" s="5" t="n">
        <v>3577.0</v>
      </c>
      <c r="F20" s="5" t="n">
        <v>4930.0</v>
      </c>
      <c r="G20" s="5" t="n">
        <v>4385.0</v>
      </c>
      <c r="H20" s="5" t="n">
        <v>9050.0</v>
      </c>
      <c r="I20" s="5" t="n">
        <v>9043.0</v>
      </c>
      <c r="J20" s="5" t="n">
        <v>3040.0</v>
      </c>
      <c r="K20" s="5" t="n">
        <v>1256.0</v>
      </c>
      <c r="L20" s="5" t="n">
        <v>892.0</v>
      </c>
      <c r="M20" s="5" t="n">
        <v>4940.0</v>
      </c>
      <c r="N20" s="11" t="n">
        <f si="5" t="shared"/>
        <v>45768.0</v>
      </c>
      <c r="O20" s="5" t="n">
        <v>660738.0</v>
      </c>
      <c r="P20" s="5" t="n">
        <v>380434.0</v>
      </c>
      <c r="Q20" s="11" t="n">
        <f si="2" t="shared"/>
        <v>40828.0</v>
      </c>
      <c r="R20" s="6" t="n">
        <f si="0" t="shared"/>
        <v>9.317968061134515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32.0</v>
      </c>
      <c r="E21" s="5" t="n">
        <v>38.0</v>
      </c>
      <c r="F21" s="5" t="n">
        <v>34.0</v>
      </c>
      <c r="G21" s="5" t="n">
        <v>29.0</v>
      </c>
      <c r="H21" s="5" t="n">
        <v>72.0</v>
      </c>
      <c r="I21" s="5" t="n">
        <v>45.0</v>
      </c>
      <c r="J21" s="5" t="n">
        <v>55.0</v>
      </c>
      <c r="K21" s="5" t="n">
        <v>14.0</v>
      </c>
      <c r="L21" s="5" t="n">
        <v>4.0</v>
      </c>
      <c r="M21" s="5" t="n">
        <v>33.0</v>
      </c>
      <c r="N21" s="11" t="n">
        <f si="5" t="shared"/>
        <v>356.0</v>
      </c>
      <c r="O21" s="5" t="n">
        <v>7303.0</v>
      </c>
      <c r="P21" s="5" t="n">
        <v>3467.0</v>
      </c>
      <c r="Q21" s="11" t="n">
        <f si="2" t="shared"/>
        <v>323.0</v>
      </c>
      <c r="R21" s="6" t="n">
        <f si="0" t="shared"/>
        <v>10.73374613003096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19.0</v>
      </c>
      <c r="E22" s="5" t="n">
        <v>46.0</v>
      </c>
      <c r="F22" s="5" t="n">
        <v>26.0</v>
      </c>
      <c r="G22" s="5" t="n">
        <v>34.0</v>
      </c>
      <c r="H22" s="5" t="n">
        <v>48.0</v>
      </c>
      <c r="I22" s="5" t="n">
        <v>75.0</v>
      </c>
      <c r="J22" s="5" t="n">
        <v>29.0</v>
      </c>
      <c r="K22" s="5" t="n">
        <v>20.0</v>
      </c>
      <c r="L22" s="5" t="n">
        <v>7.0</v>
      </c>
      <c r="M22" s="5" t="n">
        <v>37.0</v>
      </c>
      <c r="N22" s="11" t="n">
        <f si="5" t="shared"/>
        <v>341.0</v>
      </c>
      <c r="O22" s="5" t="n">
        <v>19330.0</v>
      </c>
      <c r="P22" s="5" t="n">
        <v>3458.0</v>
      </c>
      <c r="Q22" s="11" t="n">
        <f si="2" t="shared"/>
        <v>304.0</v>
      </c>
      <c r="R22" s="6" t="n">
        <f si="0" t="shared"/>
        <v>11.375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5.0</v>
      </c>
      <c r="E23" s="5" t="n">
        <v>2.0</v>
      </c>
      <c r="F23" s="5" t="n">
        <v>6.0</v>
      </c>
      <c r="G23" s="5" t="n">
        <v>5.0</v>
      </c>
      <c r="H23" s="5" t="n">
        <v>13.0</v>
      </c>
      <c r="I23" s="5" t="n">
        <v>11.0</v>
      </c>
      <c r="J23" s="5" t="n">
        <v>8.0</v>
      </c>
      <c r="K23" s="5" t="n">
        <v>9.0</v>
      </c>
      <c r="L23" s="5" t="n">
        <v>1.0</v>
      </c>
      <c r="M23" s="5" t="n">
        <v>7.0</v>
      </c>
      <c r="N23" s="11" t="n">
        <f si="5" t="shared"/>
        <v>67.0</v>
      </c>
      <c r="O23" s="5" t="n">
        <v>1515.0</v>
      </c>
      <c r="P23" s="5" t="n">
        <v>941.0</v>
      </c>
      <c r="Q23" s="11" t="n">
        <f si="2" t="shared"/>
        <v>60.0</v>
      </c>
      <c r="R23" s="6" t="n">
        <f si="0" t="shared"/>
        <v>15.683333333333334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59.0</v>
      </c>
      <c r="E24" s="5" t="n">
        <f ref="E24:M24" si="7" t="shared">E25-E19-E20-E21-E22-E23</f>
        <v>75.0</v>
      </c>
      <c r="F24" s="5" t="n">
        <f si="7" t="shared"/>
        <v>91.0</v>
      </c>
      <c r="G24" s="5" t="n">
        <f si="7" t="shared"/>
        <v>66.0</v>
      </c>
      <c r="H24" s="5" t="n">
        <f si="7" t="shared"/>
        <v>103.0</v>
      </c>
      <c r="I24" s="5" t="n">
        <f si="7" t="shared"/>
        <v>110.0</v>
      </c>
      <c r="J24" s="5" t="n">
        <f si="7" t="shared"/>
        <v>91.0</v>
      </c>
      <c r="K24" s="5" t="n">
        <f si="7" t="shared"/>
        <v>78.0</v>
      </c>
      <c r="L24" s="5" t="n">
        <f si="7" t="shared"/>
        <v>42.0</v>
      </c>
      <c r="M24" s="5" t="n">
        <f si="7" t="shared"/>
        <v>175.0</v>
      </c>
      <c r="N24" s="11" t="n">
        <f si="5" t="shared"/>
        <v>890.0</v>
      </c>
      <c r="O24" s="5" t="n">
        <f>O25-O19-O20-O21-O22-O23</f>
        <v>71362.0</v>
      </c>
      <c r="P24" s="5" t="n">
        <f>P25-P19-P20-P21-P22-P23</f>
        <v>11084.0</v>
      </c>
      <c r="Q24" s="11" t="n">
        <f si="2" t="shared"/>
        <v>715.0</v>
      </c>
      <c r="R24" s="6" t="n">
        <f si="0" t="shared"/>
        <v>15.502097902097901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5594.0</v>
      </c>
      <c r="E25" s="5" t="n">
        <v>4441.0</v>
      </c>
      <c r="F25" s="5" t="n">
        <v>6278.0</v>
      </c>
      <c r="G25" s="5" t="n">
        <v>5693.0</v>
      </c>
      <c r="H25" s="5" t="n">
        <v>11247.0</v>
      </c>
      <c r="I25" s="5" t="n">
        <v>11088.0</v>
      </c>
      <c r="J25" s="5" t="n">
        <v>3893.0</v>
      </c>
      <c r="K25" s="5" t="n">
        <v>1625.0</v>
      </c>
      <c r="L25" s="5" t="n">
        <v>1072.0</v>
      </c>
      <c r="M25" s="5" t="n">
        <v>6189.0</v>
      </c>
      <c r="N25" s="11" t="n">
        <f si="5" t="shared"/>
        <v>57120.0</v>
      </c>
      <c r="O25" s="5" t="n">
        <v>899509.0</v>
      </c>
      <c r="P25" s="5" t="n">
        <v>475022.0</v>
      </c>
      <c r="Q25" s="11" t="n">
        <f si="2" t="shared"/>
        <v>50931.0</v>
      </c>
      <c r="R25" s="6" t="n">
        <f si="0" t="shared"/>
        <v>9.326775441283305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32.0</v>
      </c>
      <c r="E26" s="5" t="n">
        <v>44.0</v>
      </c>
      <c r="F26" s="5" t="n">
        <v>39.0</v>
      </c>
      <c r="G26" s="5" t="n">
        <v>32.0</v>
      </c>
      <c r="H26" s="5" t="n">
        <v>115.0</v>
      </c>
      <c r="I26" s="5" t="n">
        <v>150.0</v>
      </c>
      <c r="J26" s="5" t="n">
        <v>81.0</v>
      </c>
      <c r="K26" s="5" t="n">
        <v>49.0</v>
      </c>
      <c r="L26" s="5" t="n">
        <v>17.0</v>
      </c>
      <c r="M26" s="5" t="n">
        <v>39.0</v>
      </c>
      <c r="N26" s="11" t="n">
        <f si="5" t="shared"/>
        <v>598.0</v>
      </c>
      <c r="O26" s="5" t="n">
        <v>10666.0</v>
      </c>
      <c r="P26" s="5" t="n">
        <v>7818.0</v>
      </c>
      <c r="Q26" s="11" t="n">
        <f si="2" t="shared"/>
        <v>559.0</v>
      </c>
      <c r="R26" s="6" t="n">
        <f si="0" t="shared"/>
        <v>13.985688729874777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193.0</v>
      </c>
      <c r="E27" s="5" t="n">
        <v>284.0</v>
      </c>
      <c r="F27" s="5" t="n">
        <v>312.0</v>
      </c>
      <c r="G27" s="5" t="n">
        <v>317.0</v>
      </c>
      <c r="H27" s="5" t="n">
        <v>579.0</v>
      </c>
      <c r="I27" s="5" t="n">
        <v>884.0</v>
      </c>
      <c r="J27" s="5" t="n">
        <v>419.0</v>
      </c>
      <c r="K27" s="5" t="n">
        <v>292.0</v>
      </c>
      <c r="L27" s="5" t="n">
        <v>170.0</v>
      </c>
      <c r="M27" s="5" t="n">
        <v>351.0</v>
      </c>
      <c r="N27" s="11" t="n">
        <f si="5" t="shared"/>
        <v>3801.0</v>
      </c>
      <c r="O27" s="5" t="n">
        <v>92025.0</v>
      </c>
      <c r="P27" s="5" t="n">
        <v>50145.0</v>
      </c>
      <c r="Q27" s="11" t="n">
        <f si="2" t="shared"/>
        <v>3450.0</v>
      </c>
      <c r="R27" s="6" t="n">
        <f si="0" t="shared"/>
        <v>14.534782608695652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316.0</v>
      </c>
      <c r="E28" s="5" t="n">
        <v>394.0</v>
      </c>
      <c r="F28" s="5" t="n">
        <v>479.0</v>
      </c>
      <c r="G28" s="5" t="n">
        <v>425.0</v>
      </c>
      <c r="H28" s="5" t="n">
        <v>1012.0</v>
      </c>
      <c r="I28" s="5" t="n">
        <v>1507.0</v>
      </c>
      <c r="J28" s="5" t="n">
        <v>826.0</v>
      </c>
      <c r="K28" s="5" t="n">
        <v>260.0</v>
      </c>
      <c r="L28" s="5" t="n">
        <v>113.0</v>
      </c>
      <c r="M28" s="5" t="n">
        <v>408.0</v>
      </c>
      <c r="N28" s="11" t="n">
        <f si="5" t="shared"/>
        <v>5740.0</v>
      </c>
      <c r="O28" s="5" t="n">
        <v>86653.0</v>
      </c>
      <c r="P28" s="5" t="n">
        <v>63657.0</v>
      </c>
      <c r="Q28" s="11" t="n">
        <f si="2" t="shared"/>
        <v>5332.0</v>
      </c>
      <c r="R28" s="6" t="n">
        <f si="0" t="shared"/>
        <v>11.938672168042011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83.0</v>
      </c>
      <c r="E29" s="5" t="n">
        <v>171.0</v>
      </c>
      <c r="F29" s="5" t="n">
        <v>147.0</v>
      </c>
      <c r="G29" s="5" t="n">
        <v>148.0</v>
      </c>
      <c r="H29" s="5" t="n">
        <v>233.0</v>
      </c>
      <c r="I29" s="5" t="n">
        <v>190.0</v>
      </c>
      <c r="J29" s="5" t="n">
        <v>80.0</v>
      </c>
      <c r="K29" s="5" t="n">
        <v>44.0</v>
      </c>
      <c r="L29" s="5" t="n">
        <v>34.0</v>
      </c>
      <c r="M29" s="5" t="n">
        <v>120.0</v>
      </c>
      <c r="N29" s="11" t="n">
        <f si="5" t="shared"/>
        <v>1250.0</v>
      </c>
      <c r="O29" s="5" t="n">
        <v>24917.0</v>
      </c>
      <c r="P29" s="5" t="n">
        <v>10836.0</v>
      </c>
      <c r="Q29" s="11" t="n">
        <f si="2" t="shared"/>
        <v>1130.0</v>
      </c>
      <c r="R29" s="6" t="n">
        <f si="0" t="shared"/>
        <v>9.589380530973452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115.0</v>
      </c>
      <c r="E30" s="5" t="n">
        <v>143.0</v>
      </c>
      <c r="F30" s="5" t="n">
        <v>125.0</v>
      </c>
      <c r="G30" s="5" t="n">
        <v>155.0</v>
      </c>
      <c r="H30" s="5" t="n">
        <v>378.0</v>
      </c>
      <c r="I30" s="5" t="n">
        <v>542.0</v>
      </c>
      <c r="J30" s="5" t="n">
        <v>278.0</v>
      </c>
      <c r="K30" s="5" t="n">
        <v>117.0</v>
      </c>
      <c r="L30" s="5" t="n">
        <v>43.0</v>
      </c>
      <c r="M30" s="5" t="n">
        <v>149.0</v>
      </c>
      <c r="N30" s="11" t="n">
        <f si="5" t="shared"/>
        <v>2045.0</v>
      </c>
      <c r="O30" s="5" t="n">
        <v>32918.0</v>
      </c>
      <c r="P30" s="5" t="n">
        <v>23551.0</v>
      </c>
      <c r="Q30" s="11" t="n">
        <f si="2" t="shared"/>
        <v>1896.0</v>
      </c>
      <c r="R30" s="6" t="n">
        <f si="0" t="shared"/>
        <v>12.421413502109704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41.0</v>
      </c>
      <c r="E31" s="5" t="n">
        <v>79.0</v>
      </c>
      <c r="F31" s="5" t="n">
        <v>95.0</v>
      </c>
      <c r="G31" s="5" t="n">
        <v>91.0</v>
      </c>
      <c r="H31" s="5" t="n">
        <v>155.0</v>
      </c>
      <c r="I31" s="5" t="n">
        <v>410.0</v>
      </c>
      <c r="J31" s="5" t="n">
        <v>153.0</v>
      </c>
      <c r="K31" s="5" t="n">
        <v>40.0</v>
      </c>
      <c r="L31" s="5" t="n">
        <v>17.0</v>
      </c>
      <c r="M31" s="5" t="n">
        <v>40.0</v>
      </c>
      <c r="N31" s="11" t="n">
        <f si="5" t="shared"/>
        <v>1121.0</v>
      </c>
      <c r="O31" s="5" t="n">
        <v>19479.0</v>
      </c>
      <c r="P31" s="5" t="n">
        <v>12491.0</v>
      </c>
      <c r="Q31" s="11" t="n">
        <f si="2" t="shared"/>
        <v>1081.0</v>
      </c>
      <c r="R31" s="6" t="n">
        <f si="0" t="shared"/>
        <v>11.55504162812211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102.0</v>
      </c>
      <c r="E32" s="5" t="n">
        <v>74.0</v>
      </c>
      <c r="F32" s="5" t="n">
        <v>100.0</v>
      </c>
      <c r="G32" s="5" t="n">
        <v>105.0</v>
      </c>
      <c r="H32" s="5" t="n">
        <v>146.0</v>
      </c>
      <c r="I32" s="5" t="n">
        <v>183.0</v>
      </c>
      <c r="J32" s="5" t="n">
        <v>63.0</v>
      </c>
      <c r="K32" s="5" t="n">
        <v>51.0</v>
      </c>
      <c r="L32" s="5" t="n">
        <v>30.0</v>
      </c>
      <c r="M32" s="5" t="n">
        <v>48.0</v>
      </c>
      <c r="N32" s="11" t="n">
        <f si="5" t="shared"/>
        <v>902.0</v>
      </c>
      <c r="O32" s="5" t="n">
        <v>20217.0</v>
      </c>
      <c r="P32" s="5" t="n">
        <v>9516.0</v>
      </c>
      <c r="Q32" s="11" t="n">
        <f si="2" t="shared"/>
        <v>854.0</v>
      </c>
      <c r="R32" s="6" t="n">
        <f si="0" t="shared"/>
        <v>11.142857142857142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482.0</v>
      </c>
      <c r="E33" s="5" t="n">
        <v>530.0</v>
      </c>
      <c r="F33" s="5" t="n">
        <v>752.0</v>
      </c>
      <c r="G33" s="5" t="n">
        <v>636.0</v>
      </c>
      <c r="H33" s="5" t="n">
        <v>1116.0</v>
      </c>
      <c r="I33" s="5" t="n">
        <v>1317.0</v>
      </c>
      <c r="J33" s="5" t="n">
        <v>445.0</v>
      </c>
      <c r="K33" s="5" t="n">
        <v>281.0</v>
      </c>
      <c r="L33" s="5" t="n">
        <v>199.0</v>
      </c>
      <c r="M33" s="5" t="n">
        <v>416.0</v>
      </c>
      <c r="N33" s="11" t="n">
        <f si="5" t="shared"/>
        <v>6174.0</v>
      </c>
      <c r="O33" s="5" t="n">
        <v>121100.0</v>
      </c>
      <c r="P33" s="5" t="n">
        <v>64154.0</v>
      </c>
      <c r="Q33" s="11" t="n">
        <f si="2" t="shared"/>
        <v>5758.0</v>
      </c>
      <c r="R33" s="6" t="n">
        <f si="0" t="shared"/>
        <v>11.141715873567211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66.0</v>
      </c>
      <c r="E34" s="5" t="n">
        <v>45.0</v>
      </c>
      <c r="F34" s="5" t="n">
        <v>64.0</v>
      </c>
      <c r="G34" s="5" t="n">
        <v>57.0</v>
      </c>
      <c r="H34" s="5" t="n">
        <v>116.0</v>
      </c>
      <c r="I34" s="5" t="n">
        <v>182.0</v>
      </c>
      <c r="J34" s="5" t="n">
        <v>80.0</v>
      </c>
      <c r="K34" s="5" t="n">
        <v>31.0</v>
      </c>
      <c r="L34" s="5" t="n">
        <v>12.0</v>
      </c>
      <c r="M34" s="5" t="n">
        <v>74.0</v>
      </c>
      <c r="N34" s="11" t="n">
        <f si="5" t="shared"/>
        <v>727.0</v>
      </c>
      <c r="O34" s="5" t="n">
        <v>10650.0</v>
      </c>
      <c r="P34" s="5" t="n">
        <v>7179.0</v>
      </c>
      <c r="Q34" s="11" t="n">
        <f si="2" t="shared"/>
        <v>653.0</v>
      </c>
      <c r="R34" s="6" t="n">
        <f si="0" t="shared"/>
        <v>10.993874425727412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17.0</v>
      </c>
      <c r="E35" s="5" t="n">
        <v>12.0</v>
      </c>
      <c r="F35" s="5" t="n">
        <v>11.0</v>
      </c>
      <c r="G35" s="5" t="n">
        <v>15.0</v>
      </c>
      <c r="H35" s="5" t="n">
        <v>20.0</v>
      </c>
      <c r="I35" s="5" t="n">
        <v>22.0</v>
      </c>
      <c r="J35" s="5" t="n">
        <v>5.0</v>
      </c>
      <c r="K35" s="5" t="n">
        <v>3.0</v>
      </c>
      <c r="L35" s="5" t="n">
        <v>1.0</v>
      </c>
      <c r="M35" s="5" t="n">
        <v>21.0</v>
      </c>
      <c r="N35" s="11" t="n">
        <f si="5" t="shared"/>
        <v>127.0</v>
      </c>
      <c r="O35" s="5" t="n">
        <v>931.0</v>
      </c>
      <c r="P35" s="5" t="n">
        <v>827.0</v>
      </c>
      <c r="Q35" s="11" t="n">
        <f si="2" t="shared"/>
        <v>106.0</v>
      </c>
      <c r="R35" s="6" t="n">
        <f si="0" t="shared"/>
        <v>7.80188679245283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42.0</v>
      </c>
      <c r="E36" s="5" t="n">
        <v>40.0</v>
      </c>
      <c r="F36" s="5" t="n">
        <v>73.0</v>
      </c>
      <c r="G36" s="5" t="n">
        <v>62.0</v>
      </c>
      <c r="H36" s="5" t="n">
        <v>133.0</v>
      </c>
      <c r="I36" s="5" t="n">
        <v>107.0</v>
      </c>
      <c r="J36" s="5" t="n">
        <v>48.0</v>
      </c>
      <c r="K36" s="5" t="n">
        <v>34.0</v>
      </c>
      <c r="L36" s="5" t="n">
        <v>10.0</v>
      </c>
      <c r="M36" s="5" t="n">
        <v>18.0</v>
      </c>
      <c r="N36" s="11" t="n">
        <f si="5" t="shared"/>
        <v>567.0</v>
      </c>
      <c r="O36" s="5" t="n">
        <v>6478.0</v>
      </c>
      <c r="P36" s="5" t="n">
        <v>5693.0</v>
      </c>
      <c r="Q36" s="11" t="n">
        <f si="2" t="shared"/>
        <v>549.0</v>
      </c>
      <c r="R36" s="6" t="n">
        <f si="0" t="shared"/>
        <v>10.369763205828779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25.0</v>
      </c>
      <c r="E37" s="5" t="n">
        <v>11.0</v>
      </c>
      <c r="F37" s="5" t="n">
        <v>22.0</v>
      </c>
      <c r="G37" s="5" t="n">
        <v>35.0</v>
      </c>
      <c r="H37" s="5" t="n">
        <v>79.0</v>
      </c>
      <c r="I37" s="5" t="n">
        <v>73.0</v>
      </c>
      <c r="J37" s="5" t="n">
        <v>50.0</v>
      </c>
      <c r="K37" s="5" t="n">
        <v>29.0</v>
      </c>
      <c r="L37" s="5" t="n">
        <v>18.0</v>
      </c>
      <c r="M37" s="5" t="n">
        <v>62.0</v>
      </c>
      <c r="N37" s="11" t="n">
        <f si="5" t="shared"/>
        <v>404.0</v>
      </c>
      <c r="O37" s="5" t="n">
        <v>21098.0</v>
      </c>
      <c r="P37" s="5" t="n">
        <v>5352.0</v>
      </c>
      <c r="Q37" s="11" t="n">
        <f si="2" t="shared"/>
        <v>342.0</v>
      </c>
      <c r="R37" s="6" t="n">
        <f si="0" t="shared"/>
        <v>15.649122807017545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329.0</v>
      </c>
      <c r="E38" s="5" t="n">
        <f ref="E38:M38" si="8" t="shared">E39-E26-E27-E28-E29-E30-E31-E32-E33-E34-E35-E36-E37</f>
        <v>282.0</v>
      </c>
      <c r="F38" s="5" t="n">
        <f si="8" t="shared"/>
        <v>481.0</v>
      </c>
      <c r="G38" s="5" t="n">
        <f si="8" t="shared"/>
        <v>431.0</v>
      </c>
      <c r="H38" s="5" t="n">
        <f si="8" t="shared"/>
        <v>861.0</v>
      </c>
      <c r="I38" s="5" t="n">
        <f si="8" t="shared"/>
        <v>884.0</v>
      </c>
      <c r="J38" s="5" t="n">
        <f si="8" t="shared"/>
        <v>477.0</v>
      </c>
      <c r="K38" s="5" t="n">
        <f si="8" t="shared"/>
        <v>300.0</v>
      </c>
      <c r="L38" s="5" t="n">
        <f si="8" t="shared"/>
        <v>111.0</v>
      </c>
      <c r="M38" s="5" t="n">
        <f si="8" t="shared"/>
        <v>681.0</v>
      </c>
      <c r="N38" s="11" t="n">
        <f si="5" t="shared"/>
        <v>4837.0</v>
      </c>
      <c r="O38" s="5" t="n">
        <f>O39-O26-O27-O28-O29-O30-O31-O32-O33-O34-O35-O36-O37</f>
        <v>100171.0</v>
      </c>
      <c r="P38" s="5" t="n">
        <f>P39-P26-P27-P28-P29-P30-P31-P32-P33-P34-P35-P36-P37</f>
        <v>51376.0</v>
      </c>
      <c r="Q38" s="11" t="n">
        <f si="2" t="shared"/>
        <v>4156.0</v>
      </c>
      <c r="R38" s="6" t="n">
        <f si="0" t="shared"/>
        <v>12.361886429258902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1843.0</v>
      </c>
      <c r="E39" s="5" t="n">
        <v>2109.0</v>
      </c>
      <c r="F39" s="5" t="n">
        <v>2700.0</v>
      </c>
      <c r="G39" s="5" t="n">
        <v>2509.0</v>
      </c>
      <c r="H39" s="5" t="n">
        <v>4943.0</v>
      </c>
      <c r="I39" s="5" t="n">
        <v>6451.0</v>
      </c>
      <c r="J39" s="5" t="n">
        <v>3005.0</v>
      </c>
      <c r="K39" s="5" t="n">
        <v>1531.0</v>
      </c>
      <c r="L39" s="5" t="n">
        <v>775.0</v>
      </c>
      <c r="M39" s="5" t="n">
        <v>2427.0</v>
      </c>
      <c r="N39" s="11" t="n">
        <f si="5" t="shared"/>
        <v>28293.0</v>
      </c>
      <c r="O39" s="5" t="n">
        <v>547303.0</v>
      </c>
      <c r="P39" s="5" t="n">
        <v>312595.0</v>
      </c>
      <c r="Q39" s="11" t="n">
        <f si="2" t="shared"/>
        <v>25866.0</v>
      </c>
      <c r="R39" s="6" t="n">
        <f si="0" t="shared"/>
        <v>12.085169720869095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806.0</v>
      </c>
      <c r="E40" s="5" t="n">
        <v>740.0</v>
      </c>
      <c r="F40" s="5" t="n">
        <v>835.0</v>
      </c>
      <c r="G40" s="5" t="n">
        <v>895.0</v>
      </c>
      <c r="H40" s="5" t="n">
        <v>1933.0</v>
      </c>
      <c r="I40" s="5" t="n">
        <v>2145.0</v>
      </c>
      <c r="J40" s="5" t="n">
        <v>717.0</v>
      </c>
      <c r="K40" s="5" t="n">
        <v>168.0</v>
      </c>
      <c r="L40" s="5" t="n">
        <v>102.0</v>
      </c>
      <c r="M40" s="5" t="n">
        <v>912.0</v>
      </c>
      <c r="N40" s="11" t="n">
        <f si="5" t="shared"/>
        <v>9253.0</v>
      </c>
      <c r="O40" s="5" t="n">
        <v>107791.0</v>
      </c>
      <c r="P40" s="5" t="n">
        <v>73073.0</v>
      </c>
      <c r="Q40" s="11" t="n">
        <f si="2" t="shared"/>
        <v>8341.0</v>
      </c>
      <c r="R40" s="6" t="n">
        <f si="0" t="shared"/>
        <v>8.760700155856611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104.0</v>
      </c>
      <c r="E41" s="5" t="n">
        <v>98.0</v>
      </c>
      <c r="F41" s="5" t="n">
        <v>122.0</v>
      </c>
      <c r="G41" s="5" t="n">
        <v>102.0</v>
      </c>
      <c r="H41" s="5" t="n">
        <v>275.0</v>
      </c>
      <c r="I41" s="5" t="n">
        <v>397.0</v>
      </c>
      <c r="J41" s="5" t="n">
        <v>185.0</v>
      </c>
      <c r="K41" s="5" t="n">
        <v>45.0</v>
      </c>
      <c r="L41" s="5" t="n">
        <v>39.0</v>
      </c>
      <c r="M41" s="5" t="n">
        <v>135.0</v>
      </c>
      <c r="N41" s="11" t="n">
        <f si="5" t="shared"/>
        <v>1502.0</v>
      </c>
      <c r="O41" s="5" t="n">
        <v>21743.0</v>
      </c>
      <c r="P41" s="5" t="n">
        <v>15648.0</v>
      </c>
      <c r="Q41" s="11" t="n">
        <f si="2" t="shared"/>
        <v>1367.0</v>
      </c>
      <c r="R41" s="6" t="n">
        <f si="0" t="shared"/>
        <v>11.446964155084126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15.0</v>
      </c>
      <c r="E42" s="5" t="n">
        <f ref="E42:M42" si="9" t="shared">E43-E40-E41</f>
        <v>5.0</v>
      </c>
      <c r="F42" s="5" t="n">
        <f si="9" t="shared"/>
        <v>6.0</v>
      </c>
      <c r="G42" s="5" t="n">
        <f si="9" t="shared"/>
        <v>27.0</v>
      </c>
      <c r="H42" s="5" t="n">
        <f si="9" t="shared"/>
        <v>25.0</v>
      </c>
      <c r="I42" s="5" t="n">
        <f si="9" t="shared"/>
        <v>27.0</v>
      </c>
      <c r="J42" s="5" t="n">
        <f si="9" t="shared"/>
        <v>19.0</v>
      </c>
      <c r="K42" s="5" t="n">
        <f si="9" t="shared"/>
        <v>9.0</v>
      </c>
      <c r="L42" s="5" t="n">
        <f si="9" t="shared"/>
        <v>3.0</v>
      </c>
      <c r="M42" s="5" t="n">
        <f si="9" t="shared"/>
        <v>17.0</v>
      </c>
      <c r="N42" s="11" t="n">
        <f si="5" t="shared"/>
        <v>153.0</v>
      </c>
      <c r="O42" s="5" t="n">
        <f>O43-O40-O41</f>
        <v>9707.0</v>
      </c>
      <c r="P42" s="5" t="n">
        <f>P43-P40-P41</f>
        <v>1580.0</v>
      </c>
      <c r="Q42" s="11" t="n">
        <f si="2" t="shared"/>
        <v>136.0</v>
      </c>
      <c r="R42" s="6" t="n">
        <f si="0" t="shared"/>
        <v>11.617647058823529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925.0</v>
      </c>
      <c r="E43" s="5" t="n">
        <v>843.0</v>
      </c>
      <c r="F43" s="5" t="n">
        <v>963.0</v>
      </c>
      <c r="G43" s="5" t="n">
        <v>1024.0</v>
      </c>
      <c r="H43" s="5" t="n">
        <v>2233.0</v>
      </c>
      <c r="I43" s="5" t="n">
        <v>2569.0</v>
      </c>
      <c r="J43" s="5" t="n">
        <v>921.0</v>
      </c>
      <c r="K43" s="5" t="n">
        <v>222.0</v>
      </c>
      <c r="L43" s="5" t="n">
        <v>144.0</v>
      </c>
      <c r="M43" s="5" t="n">
        <v>1064.0</v>
      </c>
      <c r="N43" s="11" t="n">
        <f si="5" t="shared"/>
        <v>10908.0</v>
      </c>
      <c r="O43" s="5" t="n">
        <v>139241.0</v>
      </c>
      <c r="P43" s="5" t="n">
        <v>90301.0</v>
      </c>
      <c r="Q43" s="11" t="n">
        <f si="2" t="shared"/>
        <v>9844.0</v>
      </c>
      <c r="R43" s="6" t="n">
        <f si="0" t="shared"/>
        <v>9.173201950426655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15.0</v>
      </c>
      <c r="E44" s="8" t="n">
        <v>13.0</v>
      </c>
      <c r="F44" s="8" t="n">
        <v>9.0</v>
      </c>
      <c r="G44" s="8" t="n">
        <v>25.0</v>
      </c>
      <c r="H44" s="8" t="n">
        <v>42.0</v>
      </c>
      <c r="I44" s="8" t="n">
        <v>71.0</v>
      </c>
      <c r="J44" s="8" t="n">
        <v>32.0</v>
      </c>
      <c r="K44" s="8" t="n">
        <v>32.0</v>
      </c>
      <c r="L44" s="8" t="n">
        <v>32.0</v>
      </c>
      <c r="M44" s="8" t="n">
        <v>62.0</v>
      </c>
      <c r="N44" s="11" t="n">
        <f si="5" t="shared"/>
        <v>333.0</v>
      </c>
      <c r="O44" s="8" t="n">
        <v>34221.0</v>
      </c>
      <c r="P44" s="8" t="n">
        <v>5878.0</v>
      </c>
      <c r="Q44" s="11" t="n">
        <f si="2" t="shared"/>
        <v>271.0</v>
      </c>
      <c r="R44" s="6" t="n">
        <f si="0" t="shared"/>
        <v>21.690036900369005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7.0</v>
      </c>
      <c r="E45" s="8" t="n">
        <f ref="E45:M45" si="10" t="shared">E46-E44</f>
        <v>14.0</v>
      </c>
      <c r="F45" s="8" t="n">
        <f si="10" t="shared"/>
        <v>18.0</v>
      </c>
      <c r="G45" s="8" t="n">
        <f si="10" t="shared"/>
        <v>32.0</v>
      </c>
      <c r="H45" s="8" t="n">
        <f si="10" t="shared"/>
        <v>51.0</v>
      </c>
      <c r="I45" s="8" t="n">
        <f si="10" t="shared"/>
        <v>51.0</v>
      </c>
      <c r="J45" s="8" t="n">
        <f si="10" t="shared"/>
        <v>49.0</v>
      </c>
      <c r="K45" s="8" t="n">
        <f si="10" t="shared"/>
        <v>34.0</v>
      </c>
      <c r="L45" s="8" t="n">
        <f si="10" t="shared"/>
        <v>39.0</v>
      </c>
      <c r="M45" s="8" t="n">
        <f si="10" t="shared"/>
        <v>89.0</v>
      </c>
      <c r="N45" s="11" t="n">
        <f si="5" t="shared"/>
        <v>384.0</v>
      </c>
      <c r="O45" s="8" t="n">
        <f>O46-O44</f>
        <v>52637.0</v>
      </c>
      <c r="P45" s="8" t="n">
        <f>P46-P44</f>
        <v>7079.0</v>
      </c>
      <c r="Q45" s="11" t="n">
        <f si="2" t="shared"/>
        <v>295.0</v>
      </c>
      <c r="R45" s="6" t="n">
        <f si="0" t="shared"/>
        <v>23.996610169491525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22.0</v>
      </c>
      <c r="E46" s="8" t="n">
        <v>27.0</v>
      </c>
      <c r="F46" s="8" t="n">
        <v>27.0</v>
      </c>
      <c r="G46" s="8" t="n">
        <v>57.0</v>
      </c>
      <c r="H46" s="8" t="n">
        <v>93.0</v>
      </c>
      <c r="I46" s="8" t="n">
        <v>122.0</v>
      </c>
      <c r="J46" s="8" t="n">
        <v>81.0</v>
      </c>
      <c r="K46" s="8" t="n">
        <v>66.0</v>
      </c>
      <c r="L46" s="8" t="n">
        <v>71.0</v>
      </c>
      <c r="M46" s="8" t="n">
        <v>151.0</v>
      </c>
      <c r="N46" s="11" t="n">
        <f si="5" t="shared"/>
        <v>717.0</v>
      </c>
      <c r="O46" s="8" t="n">
        <v>86858.0</v>
      </c>
      <c r="P46" s="8" t="n">
        <v>12957.0</v>
      </c>
      <c r="Q46" s="11" t="n">
        <f si="2" t="shared"/>
        <v>566.0</v>
      </c>
      <c r="R46" s="6" t="n">
        <f si="0" t="shared"/>
        <v>22.892226148409893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1.0</v>
      </c>
      <c r="E47" s="5" t="n">
        <v>2.0</v>
      </c>
      <c r="F47" s="5" t="n">
        <v>13.0</v>
      </c>
      <c r="G47" s="5" t="n">
        <v>12.0</v>
      </c>
      <c r="H47" s="5" t="n">
        <v>31.0</v>
      </c>
      <c r="I47" s="5" t="n">
        <v>12.0</v>
      </c>
      <c r="J47" s="5" t="n">
        <v>7.0</v>
      </c>
      <c r="K47" s="5" t="n">
        <v>6.0</v>
      </c>
      <c r="L47" s="5" t="n">
        <v>0.0</v>
      </c>
      <c r="M47" s="5" t="n">
        <v>16.0</v>
      </c>
      <c r="N47" s="11" t="n">
        <f si="5" t="shared"/>
        <v>100.0</v>
      </c>
      <c r="O47" s="5" t="n">
        <v>2594.0</v>
      </c>
      <c r="P47" s="5" t="n">
        <v>853.0</v>
      </c>
      <c r="Q47" s="11" t="n">
        <f si="2" t="shared"/>
        <v>84.0</v>
      </c>
      <c r="R47" s="6" t="n">
        <f si="0" t="shared"/>
        <v>10.154761904761905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23363.0</v>
      </c>
      <c r="E48" s="5" t="n">
        <f ref="E48:M48" si="11" t="shared">E47+E46+E43+E39+E25+E18</f>
        <v>69690.0</v>
      </c>
      <c r="F48" s="5" t="n">
        <f si="11" t="shared"/>
        <v>152448.0</v>
      </c>
      <c r="G48" s="5" t="n">
        <f si="11" t="shared"/>
        <v>97266.0</v>
      </c>
      <c r="H48" s="5" t="n">
        <f si="11" t="shared"/>
        <v>115892.0</v>
      </c>
      <c r="I48" s="5" t="n">
        <f si="11" t="shared"/>
        <v>66551.0</v>
      </c>
      <c r="J48" s="5" t="n">
        <f si="11" t="shared"/>
        <v>17115.0</v>
      </c>
      <c r="K48" s="5" t="n">
        <f si="11" t="shared"/>
        <v>9494.0</v>
      </c>
      <c r="L48" s="5" t="n">
        <f si="11" t="shared"/>
        <v>6527.0</v>
      </c>
      <c r="M48" s="5" t="n">
        <f si="11" t="shared"/>
        <v>56790.0</v>
      </c>
      <c r="N48" s="11" t="n">
        <f si="5" t="shared"/>
        <v>615136.0</v>
      </c>
      <c r="O48" s="5" t="n">
        <f>O47+O46+O43+O39+O25+O18</f>
        <v>3.4033179E7</v>
      </c>
      <c r="P48" s="5" t="n">
        <f>P47+P46+P43+P39+P25+P18</f>
        <v>3674431.0</v>
      </c>
      <c r="Q48" s="11" t="n">
        <f si="2" t="shared"/>
        <v>558346.0</v>
      </c>
      <c r="R48" s="6" t="n">
        <f si="0" t="shared"/>
        <v>6.580921149251539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3.7980219008479428</v>
      </c>
      <c r="E49" s="6" t="n">
        <f ref="E49" si="13" t="shared">E48/$N$48*100</f>
        <v>11.329201997607033</v>
      </c>
      <c r="F49" s="6" t="n">
        <f ref="F49" si="14" t="shared">F48/$N$48*100</f>
        <v>24.782812256151484</v>
      </c>
      <c r="G49" s="6" t="n">
        <f ref="G49" si="15" t="shared">G48/$N$48*100</f>
        <v>15.81211309368985</v>
      </c>
      <c r="H49" s="6" t="n">
        <f ref="H49" si="16" t="shared">H48/$N$48*100</f>
        <v>18.84006138479946</v>
      </c>
      <c r="I49" s="6" t="n">
        <f ref="I49" si="17" t="shared">I48/$N$48*100</f>
        <v>10.818908338968944</v>
      </c>
      <c r="J49" s="6" t="n">
        <f ref="J49" si="18" t="shared">J48/$N$48*100</f>
        <v>2.7823115538677627</v>
      </c>
      <c r="K49" s="6" t="n">
        <f ref="K49" si="19" t="shared">K48/$N$48*100</f>
        <v>1.543398533007335</v>
      </c>
      <c r="L49" s="6" t="n">
        <f ref="L49" si="20" t="shared">L48/$N$48*100</f>
        <v>1.061066170732976</v>
      </c>
      <c r="M49" s="6" t="n">
        <f ref="M49" si="21" t="shared">M48/$N$48*100</f>
        <v>9.232104770327213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