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<sst xmlns="http://schemas.openxmlformats.org/spreadsheetml/2006/main" count="118" uniqueCount="73">
  <si>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</si>
  <si>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</si>
  <si>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</si>
  <si>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</si>
  <si>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</si>
  <si>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</si>
  <si>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</si>
  <si>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</si>
  <si>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</si>
  <si>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</si>
  <si>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</si>
  <si>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</si>
  <si>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</si>
  <si>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</si>
  <si>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</si>
  <si>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</si>
  <si>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</si>
  <si>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</si>
  <si>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</si>
  <si>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</si>
  <si>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</si>
  <si>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</si>
  <si>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</si>
  <si>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</si>
  <si>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</si>
  <si>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</si>
  <si>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</si>
  <si>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</si>
  <si>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</si>
  <si>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</si>
  <si>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</si>
  <si>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</si>
  <si>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</si>
  <si>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</si>
  <si>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</si>
  <si>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</si>
  <si>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</si>
  <si>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</si>
  <si>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</si>
  <si>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</si>
  <si>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</si>
  <si>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</si>
  <si>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</si>
  <si>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</si>
  <si>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</si>
  <si>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</si>
  <si>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</si>
  <si>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</si>
  <si>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</si>
  <si>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</si>
  <si>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</si>
  <si>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</si>
  <si>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</si>
  <si>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</si>
  <si>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</si>
  <si>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</si>
  <si>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</si>
  <si>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</si>
  <si>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</si>
  <si>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</si>
  <si>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</si>
  <si>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</si>
  <si>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</si>
  <si>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</si>
  <si>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</si>
  <si>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</si>
  <si>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</si>
  <si>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</si>
  <si>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</si>
  <si>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</si>
  <si>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</si>
  <si>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112年1至10月來臺旅客人次～按停留夜數分
Table 1-8  Visitor Arrivals  by Length of Stay,
January-October,2023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</si>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</sst>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36893.0</v>
      </c>
      <c r="E3" s="4" t="n">
        <v>82572.0</v>
      </c>
      <c r="F3" s="4" t="n">
        <v>200173.0</v>
      </c>
      <c r="G3" s="4" t="n">
        <v>234235.0</v>
      </c>
      <c r="H3" s="4" t="n">
        <v>241074.0</v>
      </c>
      <c r="I3" s="4" t="n">
        <v>68265.0</v>
      </c>
      <c r="J3" s="4" t="n">
        <v>12883.0</v>
      </c>
      <c r="K3" s="4" t="n">
        <v>2078.0</v>
      </c>
      <c r="L3" s="4" t="n">
        <v>1233.0</v>
      </c>
      <c r="M3" s="4" t="n">
        <v>57761.0</v>
      </c>
      <c r="N3" s="11" t="n">
        <f>SUM(D3:M3)</f>
        <v>937167.0</v>
      </c>
      <c r="O3" s="4" t="n">
        <v>7726775.0</v>
      </c>
      <c r="P3" s="4" t="n">
        <v>4256479.0</v>
      </c>
      <c r="Q3" s="11" t="n">
        <f>SUM(D3:L3)</f>
        <v>879406.0</v>
      </c>
      <c r="R3" s="6" t="n">
        <f ref="R3:R48" si="0" t="shared">IF(P3&lt;&gt;0,P3/SUM(D3:L3),0)</f>
        <v>4.84017507271954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3530.0</v>
      </c>
      <c r="E4" s="5" t="n">
        <v>4675.0</v>
      </c>
      <c r="F4" s="5" t="n">
        <v>6108.0</v>
      </c>
      <c r="G4" s="5" t="n">
        <v>7529.0</v>
      </c>
      <c r="H4" s="5" t="n">
        <v>16964.0</v>
      </c>
      <c r="I4" s="5" t="n">
        <v>20968.0</v>
      </c>
      <c r="J4" s="5" t="n">
        <v>14204.0</v>
      </c>
      <c r="K4" s="5" t="n">
        <v>7824.0</v>
      </c>
      <c r="L4" s="5" t="n">
        <v>6583.0</v>
      </c>
      <c r="M4" s="5" t="n">
        <v>73711.0</v>
      </c>
      <c r="N4" s="11" t="n">
        <f ref="N4:N14" si="1" t="shared">SUM(D4:M4)</f>
        <v>162096.0</v>
      </c>
      <c r="O4" s="5" t="n">
        <v>9718407.0</v>
      </c>
      <c r="P4" s="5" t="n">
        <v>1593511.0</v>
      </c>
      <c r="Q4" s="11" t="n">
        <f ref="Q4:Q48" si="2" t="shared">SUM(D4:L4)</f>
        <v>88385.0</v>
      </c>
      <c r="R4" s="6" t="n">
        <f si="0" t="shared"/>
        <v>18.02920178763365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39586.0</v>
      </c>
      <c r="E5" s="5" t="n">
        <v>163910.0</v>
      </c>
      <c r="F5" s="5" t="n">
        <v>209845.0</v>
      </c>
      <c r="G5" s="5" t="n">
        <v>83301.0</v>
      </c>
      <c r="H5" s="5" t="n">
        <v>65268.0</v>
      </c>
      <c r="I5" s="5" t="n">
        <v>32794.0</v>
      </c>
      <c r="J5" s="5" t="n">
        <v>16639.0</v>
      </c>
      <c r="K5" s="5" t="n">
        <v>12796.0</v>
      </c>
      <c r="L5" s="5" t="n">
        <v>8564.0</v>
      </c>
      <c r="M5" s="5" t="n">
        <v>51060.0</v>
      </c>
      <c r="N5" s="11" t="n">
        <f si="1" t="shared"/>
        <v>683763.0</v>
      </c>
      <c r="O5" s="5" t="n">
        <v>1.0385332E7</v>
      </c>
      <c r="P5" s="5" t="n">
        <v>3622016.0</v>
      </c>
      <c r="Q5" s="11" t="n">
        <f si="2" t="shared"/>
        <v>632703.0</v>
      </c>
      <c r="R5" s="6" t="n">
        <f si="0" t="shared"/>
        <v>5.724670184905082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14231.0</v>
      </c>
      <c r="E6" s="5" t="n">
        <v>74111.0</v>
      </c>
      <c r="F6" s="5" t="n">
        <v>289902.0</v>
      </c>
      <c r="G6" s="5" t="n">
        <v>86744.0</v>
      </c>
      <c r="H6" s="5" t="n">
        <v>44966.0</v>
      </c>
      <c r="I6" s="5" t="n">
        <v>14173.0</v>
      </c>
      <c r="J6" s="5" t="n">
        <v>5649.0</v>
      </c>
      <c r="K6" s="5" t="n">
        <v>4263.0</v>
      </c>
      <c r="L6" s="5" t="n">
        <v>2859.0</v>
      </c>
      <c r="M6" s="5" t="n">
        <v>15303.0</v>
      </c>
      <c r="N6" s="11" t="n">
        <f si="1" t="shared"/>
        <v>552201.0</v>
      </c>
      <c r="O6" s="5" t="n">
        <v>4630279.0</v>
      </c>
      <c r="P6" s="5" t="n">
        <v>2303946.0</v>
      </c>
      <c r="Q6" s="11" t="n">
        <f si="2" t="shared"/>
        <v>536898.0</v>
      </c>
      <c r="R6" s="6" t="n">
        <f si="0" t="shared"/>
        <v>4.291217326196037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1628.0</v>
      </c>
      <c r="E7" s="5" t="n">
        <v>1319.0</v>
      </c>
      <c r="F7" s="5" t="n">
        <v>2134.0</v>
      </c>
      <c r="G7" s="5" t="n">
        <v>2391.0</v>
      </c>
      <c r="H7" s="5" t="n">
        <v>4483.0</v>
      </c>
      <c r="I7" s="5" t="n">
        <v>3040.0</v>
      </c>
      <c r="J7" s="5" t="n">
        <v>1555.0</v>
      </c>
      <c r="K7" s="5" t="n">
        <v>1886.0</v>
      </c>
      <c r="L7" s="5" t="n">
        <v>960.0</v>
      </c>
      <c r="M7" s="5" t="n">
        <v>6216.0</v>
      </c>
      <c r="N7" s="11" t="n">
        <f si="1" t="shared"/>
        <v>25612.0</v>
      </c>
      <c r="O7" s="5" t="n">
        <v>2309920.0</v>
      </c>
      <c r="P7" s="5" t="n">
        <v>278652.0</v>
      </c>
      <c r="Q7" s="11" t="n">
        <f si="2" t="shared"/>
        <v>19396.0</v>
      </c>
      <c r="R7" s="6" t="n">
        <f si="0" t="shared"/>
        <v>14.36646731284801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613.0</v>
      </c>
      <c r="E8" s="5" t="n">
        <v>982.0</v>
      </c>
      <c r="F8" s="5" t="n">
        <v>1357.0</v>
      </c>
      <c r="G8" s="5" t="n">
        <v>1267.0</v>
      </c>
      <c r="H8" s="5" t="n">
        <v>2593.0</v>
      </c>
      <c r="I8" s="5" t="n">
        <v>2383.0</v>
      </c>
      <c r="J8" s="5" t="n">
        <v>1191.0</v>
      </c>
      <c r="K8" s="5" t="n">
        <v>497.0</v>
      </c>
      <c r="L8" s="5" t="n">
        <v>257.0</v>
      </c>
      <c r="M8" s="5" t="n">
        <v>1310.0</v>
      </c>
      <c r="N8" s="11" t="n">
        <f si="1" t="shared"/>
        <v>12450.0</v>
      </c>
      <c r="O8" s="5" t="n">
        <v>471973.0</v>
      </c>
      <c r="P8" s="5" t="n">
        <v>119960.0</v>
      </c>
      <c r="Q8" s="11" t="n">
        <f si="2" t="shared"/>
        <v>11140.0</v>
      </c>
      <c r="R8" s="6" t="n">
        <f si="0" t="shared"/>
        <v>10.768402154398563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14424.0</v>
      </c>
      <c r="E9" s="5" t="n">
        <v>6704.0</v>
      </c>
      <c r="F9" s="5" t="n">
        <v>19088.0</v>
      </c>
      <c r="G9" s="5" t="n">
        <v>40721.0</v>
      </c>
      <c r="H9" s="5" t="n">
        <v>136966.0</v>
      </c>
      <c r="I9" s="5" t="n">
        <v>54415.0</v>
      </c>
      <c r="J9" s="5" t="n">
        <v>12582.0</v>
      </c>
      <c r="K9" s="5" t="n">
        <v>5515.0</v>
      </c>
      <c r="L9" s="5" t="n">
        <v>3883.0</v>
      </c>
      <c r="M9" s="5" t="n">
        <v>31479.0</v>
      </c>
      <c r="N9" s="11" t="n">
        <f si="1" t="shared"/>
        <v>325777.0</v>
      </c>
      <c r="O9" s="5" t="n">
        <v>1.7979573E7</v>
      </c>
      <c r="P9" s="5" t="n">
        <v>2416945.0</v>
      </c>
      <c r="Q9" s="11" t="n">
        <f si="2" t="shared"/>
        <v>294298.0</v>
      </c>
      <c r="R9" s="6" t="n">
        <f si="0" t="shared"/>
        <v>8.212577047754317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6081.0</v>
      </c>
      <c r="E10" s="5" t="n">
        <v>11742.0</v>
      </c>
      <c r="F10" s="5" t="n">
        <v>27837.0</v>
      </c>
      <c r="G10" s="5" t="n">
        <v>47475.0</v>
      </c>
      <c r="H10" s="5" t="n">
        <v>137889.0</v>
      </c>
      <c r="I10" s="5" t="n">
        <v>76915.0</v>
      </c>
      <c r="J10" s="5" t="n">
        <v>8796.0</v>
      </c>
      <c r="K10" s="5" t="n">
        <v>2023.0</v>
      </c>
      <c r="L10" s="5" t="n">
        <v>920.0</v>
      </c>
      <c r="M10" s="5" t="n">
        <v>4599.0</v>
      </c>
      <c r="N10" s="11" t="n">
        <f si="1" t="shared"/>
        <v>324277.0</v>
      </c>
      <c r="O10" s="5" t="n">
        <v>2944469.0</v>
      </c>
      <c r="P10" s="5" t="n">
        <v>2209335.0</v>
      </c>
      <c r="Q10" s="11" t="n">
        <f si="2" t="shared"/>
        <v>319678.0</v>
      </c>
      <c r="R10" s="6" t="n">
        <f si="0" t="shared"/>
        <v>6.911126195734457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7727.0</v>
      </c>
      <c r="E11" s="5" t="n">
        <v>2287.0</v>
      </c>
      <c r="F11" s="5" t="n">
        <v>3946.0</v>
      </c>
      <c r="G11" s="5" t="n">
        <v>4958.0</v>
      </c>
      <c r="H11" s="5" t="n">
        <v>18449.0</v>
      </c>
      <c r="I11" s="5" t="n">
        <v>19139.0</v>
      </c>
      <c r="J11" s="5" t="n">
        <v>6457.0</v>
      </c>
      <c r="K11" s="5" t="n">
        <v>5209.0</v>
      </c>
      <c r="L11" s="5" t="n">
        <v>2136.0</v>
      </c>
      <c r="M11" s="5" t="n">
        <v>66813.0</v>
      </c>
      <c r="N11" s="11" t="n">
        <f si="1" t="shared"/>
        <v>137121.0</v>
      </c>
      <c r="O11" s="5" t="n">
        <v>9.4357965E7</v>
      </c>
      <c r="P11" s="5" t="n">
        <v>902241.0</v>
      </c>
      <c r="Q11" s="11" t="n">
        <f si="2" t="shared"/>
        <v>70308.0</v>
      </c>
      <c r="R11" s="6" t="n">
        <f si="0" t="shared"/>
        <v>12.832693292370712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9054.0</v>
      </c>
      <c r="E12" s="5" t="n">
        <v>19749.0</v>
      </c>
      <c r="F12" s="5" t="n">
        <v>49766.0</v>
      </c>
      <c r="G12" s="5" t="n">
        <v>40044.0</v>
      </c>
      <c r="H12" s="5" t="n">
        <v>40716.0</v>
      </c>
      <c r="I12" s="5" t="n">
        <v>26418.0</v>
      </c>
      <c r="J12" s="5" t="n">
        <v>3362.0</v>
      </c>
      <c r="K12" s="5" t="n">
        <v>4020.0</v>
      </c>
      <c r="L12" s="5" t="n">
        <v>2135.0</v>
      </c>
      <c r="M12" s="5" t="n">
        <v>71789.0</v>
      </c>
      <c r="N12" s="11" t="n">
        <f si="1" t="shared"/>
        <v>267053.0</v>
      </c>
      <c r="O12" s="5" t="n">
        <v>8.5545373E7</v>
      </c>
      <c r="P12" s="5" t="n">
        <v>1306891.0</v>
      </c>
      <c r="Q12" s="11" t="n">
        <f si="2" t="shared"/>
        <v>195264.0</v>
      </c>
      <c r="R12" s="6" t="n">
        <f si="0" t="shared"/>
        <v>6.692943911832186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6947.0</v>
      </c>
      <c r="E13" s="5" t="n">
        <v>17560.0</v>
      </c>
      <c r="F13" s="5" t="n">
        <v>79200.0</v>
      </c>
      <c r="G13" s="5" t="n">
        <v>59980.0</v>
      </c>
      <c r="H13" s="5" t="n">
        <v>43011.0</v>
      </c>
      <c r="I13" s="5" t="n">
        <v>46618.0</v>
      </c>
      <c r="J13" s="5" t="n">
        <v>3480.0</v>
      </c>
      <c r="K13" s="5" t="n">
        <v>3727.0</v>
      </c>
      <c r="L13" s="5" t="n">
        <v>2833.0</v>
      </c>
      <c r="M13" s="5" t="n">
        <v>35253.0</v>
      </c>
      <c r="N13" s="11" t="n">
        <f si="1" t="shared"/>
        <v>298609.0</v>
      </c>
      <c r="O13" s="5" t="n">
        <v>3.5791055E7</v>
      </c>
      <c r="P13" s="5" t="n">
        <v>1781032.0</v>
      </c>
      <c r="Q13" s="11" t="n">
        <f si="2" t="shared"/>
        <v>263356.0</v>
      </c>
      <c r="R13" s="6" t="n">
        <f si="0" t="shared"/>
        <v>6.762830541168609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1867.0</v>
      </c>
      <c r="E14" s="5" t="n">
        <v>6302.0</v>
      </c>
      <c r="F14" s="5" t="n">
        <v>22229.0</v>
      </c>
      <c r="G14" s="5" t="n">
        <v>65487.0</v>
      </c>
      <c r="H14" s="5" t="n">
        <v>21611.0</v>
      </c>
      <c r="I14" s="5" t="n">
        <v>20031.0</v>
      </c>
      <c r="J14" s="5" t="n">
        <v>7360.0</v>
      </c>
      <c r="K14" s="5" t="n">
        <v>8511.0</v>
      </c>
      <c r="L14" s="5" t="n">
        <v>11107.0</v>
      </c>
      <c r="M14" s="5" t="n">
        <v>137624.0</v>
      </c>
      <c r="N14" s="11" t="n">
        <f si="1" t="shared"/>
        <v>302129.0</v>
      </c>
      <c r="O14" s="5" t="n">
        <v>1.46174282E8</v>
      </c>
      <c r="P14" s="5" t="n">
        <v>2144172.0</v>
      </c>
      <c r="Q14" s="11" t="n">
        <f si="2" t="shared"/>
        <v>164505.0</v>
      </c>
      <c r="R14" s="6" t="n">
        <f si="0" t="shared"/>
        <v>13.034084070392996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727.0</v>
      </c>
      <c r="E15" s="5" t="n">
        <f ref="E15:M15" si="3" t="shared">E16-E9-E10-E11-E12-E13-E14</f>
        <v>461.0</v>
      </c>
      <c r="F15" s="5" t="n">
        <f si="3" t="shared"/>
        <v>913.0</v>
      </c>
      <c r="G15" s="5" t="n">
        <f si="3" t="shared"/>
        <v>1684.0</v>
      </c>
      <c r="H15" s="5" t="n">
        <f si="3" t="shared"/>
        <v>3514.0</v>
      </c>
      <c r="I15" s="5" t="n">
        <f si="3" t="shared"/>
        <v>2967.0</v>
      </c>
      <c r="J15" s="5" t="n">
        <f si="3" t="shared"/>
        <v>1637.0</v>
      </c>
      <c r="K15" s="5" t="n">
        <f si="3" t="shared"/>
        <v>541.0</v>
      </c>
      <c r="L15" s="5" t="n">
        <f si="3" t="shared"/>
        <v>273.0</v>
      </c>
      <c r="M15" s="5" t="n">
        <f si="3" t="shared"/>
        <v>2616.0</v>
      </c>
      <c r="N15" s="5" t="n">
        <f ref="N15" si="4" t="shared">N16-N9-N10-N11-N12-N13-N14</f>
        <v>15333.0</v>
      </c>
      <c r="O15" s="5" t="n">
        <f>O16-O9-O10-O11-O12-O13-O14</f>
        <v>1408587.0</v>
      </c>
      <c r="P15" s="5" t="n">
        <f>P16-P9-P10-P11-P12-P13-P14</f>
        <v>150731.0</v>
      </c>
      <c r="Q15" s="11" t="n">
        <f si="2" t="shared"/>
        <v>12717.0</v>
      </c>
      <c r="R15" s="6" t="n">
        <f si="0" t="shared"/>
        <v>11.852716835731698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46827.0</v>
      </c>
      <c r="E16" s="5" t="n">
        <v>64805.0</v>
      </c>
      <c r="F16" s="5" t="n">
        <v>202979.0</v>
      </c>
      <c r="G16" s="5" t="n">
        <v>260349.0</v>
      </c>
      <c r="H16" s="5" t="n">
        <v>402156.0</v>
      </c>
      <c r="I16" s="5" t="n">
        <v>246503.0</v>
      </c>
      <c r="J16" s="5" t="n">
        <v>43674.0</v>
      </c>
      <c r="K16" s="5" t="n">
        <v>29546.0</v>
      </c>
      <c r="L16" s="5" t="n">
        <v>23287.0</v>
      </c>
      <c r="M16" s="5" t="n">
        <v>350173.0</v>
      </c>
      <c r="N16" s="11" t="n">
        <f ref="N16:N48" si="5" t="shared">SUM(D16:M16)</f>
        <v>1670299.0</v>
      </c>
      <c r="O16" s="5" t="n">
        <v>3.84201304E8</v>
      </c>
      <c r="P16" s="5" t="n">
        <v>1.0911347E7</v>
      </c>
      <c r="Q16" s="11" t="n">
        <f si="2" t="shared"/>
        <v>1320126.0</v>
      </c>
      <c r="R16" s="6" t="n">
        <f si="0" t="shared"/>
        <v>8.26538300131957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1113.0</v>
      </c>
      <c r="E17" s="5" t="n">
        <f ref="E17:M17" si="6" t="shared">E18-E16-E3-E4-E5-E6-E7-E8</f>
        <v>3246.0</v>
      </c>
      <c r="F17" s="5" t="n">
        <f si="6" t="shared"/>
        <v>4495.0</v>
      </c>
      <c r="G17" s="5" t="n">
        <f si="6" t="shared"/>
        <v>3362.0</v>
      </c>
      <c r="H17" s="5" t="n">
        <f si="6" t="shared"/>
        <v>4229.0</v>
      </c>
      <c r="I17" s="5" t="n">
        <f si="6" t="shared"/>
        <v>2256.0</v>
      </c>
      <c r="J17" s="5" t="n">
        <f si="6" t="shared"/>
        <v>943.0</v>
      </c>
      <c r="K17" s="5" t="n">
        <f si="6" t="shared"/>
        <v>978.0</v>
      </c>
      <c r="L17" s="5" t="n">
        <f si="6" t="shared"/>
        <v>340.0</v>
      </c>
      <c r="M17" s="5" t="n">
        <f si="6" t="shared"/>
        <v>1942.0</v>
      </c>
      <c r="N17" s="11" t="n">
        <f si="5" t="shared"/>
        <v>22904.0</v>
      </c>
      <c r="O17" s="5" t="n">
        <f>O18-O16-O3-O4-O5-O6-O7-O8</f>
        <v>1132079.0</v>
      </c>
      <c r="P17" s="5" t="n">
        <f>P18-P16-P3-P4-P5-P6-P7-P8</f>
        <v>178616.0</v>
      </c>
      <c r="Q17" s="11" t="n">
        <f si="2" t="shared"/>
        <v>20962.0</v>
      </c>
      <c r="R17" s="6" t="n">
        <f si="0" t="shared"/>
        <v>8.520942658143307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144421.0</v>
      </c>
      <c r="E18" s="5" t="n">
        <v>395620.0</v>
      </c>
      <c r="F18" s="5" t="n">
        <v>916993.0</v>
      </c>
      <c r="G18" s="5" t="n">
        <v>679178.0</v>
      </c>
      <c r="H18" s="5" t="n">
        <v>781733.0</v>
      </c>
      <c r="I18" s="5" t="n">
        <v>390382.0</v>
      </c>
      <c r="J18" s="5" t="n">
        <v>96738.0</v>
      </c>
      <c r="K18" s="5" t="n">
        <v>59868.0</v>
      </c>
      <c r="L18" s="5" t="n">
        <v>44083.0</v>
      </c>
      <c r="M18" s="5" t="n">
        <v>557476.0</v>
      </c>
      <c r="N18" s="11" t="n">
        <f si="5" t="shared"/>
        <v>4066492.0</v>
      </c>
      <c r="O18" s="5" t="n">
        <v>4.20576069E8</v>
      </c>
      <c r="P18" s="5" t="n">
        <v>2.3264527E7</v>
      </c>
      <c r="Q18" s="11" t="n">
        <f si="2" t="shared"/>
        <v>3509016.0</v>
      </c>
      <c r="R18" s="6" t="n">
        <f si="0" t="shared"/>
        <v>6.6299290171375675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5733.0</v>
      </c>
      <c r="E19" s="5" t="n">
        <v>4564.0</v>
      </c>
      <c r="F19" s="5" t="n">
        <v>7101.0</v>
      </c>
      <c r="G19" s="5" t="n">
        <v>6758.0</v>
      </c>
      <c r="H19" s="5" t="n">
        <v>11695.0</v>
      </c>
      <c r="I19" s="5" t="n">
        <v>12535.0</v>
      </c>
      <c r="J19" s="5" t="n">
        <v>7281.0</v>
      </c>
      <c r="K19" s="5" t="n">
        <v>3292.0</v>
      </c>
      <c r="L19" s="5" t="n">
        <v>1525.0</v>
      </c>
      <c r="M19" s="5" t="n">
        <v>9831.0</v>
      </c>
      <c r="N19" s="11" t="n">
        <f si="5" t="shared"/>
        <v>70315.0</v>
      </c>
      <c r="O19" s="5" t="n">
        <v>2000649.0</v>
      </c>
      <c r="P19" s="5" t="n">
        <v>679691.0</v>
      </c>
      <c r="Q19" s="11" t="n">
        <f si="2" t="shared"/>
        <v>60484.0</v>
      </c>
      <c r="R19" s="6" t="n">
        <f si="0" t="shared"/>
        <v>11.237533893261027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34208.0</v>
      </c>
      <c r="E20" s="5" t="n">
        <v>24251.0</v>
      </c>
      <c r="F20" s="5" t="n">
        <v>33371.0</v>
      </c>
      <c r="G20" s="5" t="n">
        <v>31911.0</v>
      </c>
      <c r="H20" s="5" t="n">
        <v>70081.0</v>
      </c>
      <c r="I20" s="5" t="n">
        <v>89811.0</v>
      </c>
      <c r="J20" s="5" t="n">
        <v>47303.0</v>
      </c>
      <c r="K20" s="5" t="n">
        <v>21335.0</v>
      </c>
      <c r="L20" s="5" t="n">
        <v>9855.0</v>
      </c>
      <c r="M20" s="5" t="n">
        <v>43341.0</v>
      </c>
      <c r="N20" s="11" t="n">
        <f si="5" t="shared"/>
        <v>405467.0</v>
      </c>
      <c r="O20" s="5" t="n">
        <v>9281542.0</v>
      </c>
      <c r="P20" s="5" t="n">
        <v>4385507.0</v>
      </c>
      <c r="Q20" s="11" t="n">
        <f si="2" t="shared"/>
        <v>362126.0</v>
      </c>
      <c r="R20" s="6" t="n">
        <f si="0" t="shared"/>
        <v>12.110444983237878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168.0</v>
      </c>
      <c r="E21" s="5" t="n">
        <v>140.0</v>
      </c>
      <c r="F21" s="5" t="n">
        <v>162.0</v>
      </c>
      <c r="G21" s="5" t="n">
        <v>189.0</v>
      </c>
      <c r="H21" s="5" t="n">
        <v>449.0</v>
      </c>
      <c r="I21" s="5" t="n">
        <v>389.0</v>
      </c>
      <c r="J21" s="5" t="n">
        <v>349.0</v>
      </c>
      <c r="K21" s="5" t="n">
        <v>152.0</v>
      </c>
      <c r="L21" s="5" t="n">
        <v>63.0</v>
      </c>
      <c r="M21" s="5" t="n">
        <v>517.0</v>
      </c>
      <c r="N21" s="11" t="n">
        <f si="5" t="shared"/>
        <v>2578.0</v>
      </c>
      <c r="O21" s="5" t="n">
        <v>122534.0</v>
      </c>
      <c r="P21" s="5" t="n">
        <v>27699.0</v>
      </c>
      <c r="Q21" s="11" t="n">
        <f si="2" t="shared"/>
        <v>2061.0</v>
      </c>
      <c r="R21" s="6" t="n">
        <f si="0" t="shared"/>
        <v>13.439592430858806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88.0</v>
      </c>
      <c r="E22" s="5" t="n">
        <v>155.0</v>
      </c>
      <c r="F22" s="5" t="n">
        <v>204.0</v>
      </c>
      <c r="G22" s="5" t="n">
        <v>217.0</v>
      </c>
      <c r="H22" s="5" t="n">
        <v>481.0</v>
      </c>
      <c r="I22" s="5" t="n">
        <v>399.0</v>
      </c>
      <c r="J22" s="5" t="n">
        <v>273.0</v>
      </c>
      <c r="K22" s="5" t="n">
        <v>158.0</v>
      </c>
      <c r="L22" s="5" t="n">
        <v>87.0</v>
      </c>
      <c r="M22" s="5" t="n">
        <v>377.0</v>
      </c>
      <c r="N22" s="11" t="n">
        <f si="5" t="shared"/>
        <v>2439.0</v>
      </c>
      <c r="O22" s="5" t="n">
        <v>138497.0</v>
      </c>
      <c r="P22" s="5" t="n">
        <v>28818.0</v>
      </c>
      <c r="Q22" s="11" t="n">
        <f si="2" t="shared"/>
        <v>2062.0</v>
      </c>
      <c r="R22" s="6" t="n">
        <f si="0" t="shared"/>
        <v>13.975751697381183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24.0</v>
      </c>
      <c r="E23" s="5" t="n">
        <v>31.0</v>
      </c>
      <c r="F23" s="5" t="n">
        <v>41.0</v>
      </c>
      <c r="G23" s="5" t="n">
        <v>43.0</v>
      </c>
      <c r="H23" s="5" t="n">
        <v>106.0</v>
      </c>
      <c r="I23" s="5" t="n">
        <v>118.0</v>
      </c>
      <c r="J23" s="5" t="n">
        <v>101.0</v>
      </c>
      <c r="K23" s="5" t="n">
        <v>70.0</v>
      </c>
      <c r="L23" s="5" t="n">
        <v>17.0</v>
      </c>
      <c r="M23" s="5" t="n">
        <v>98.0</v>
      </c>
      <c r="N23" s="11" t="n">
        <f si="5" t="shared"/>
        <v>649.0</v>
      </c>
      <c r="O23" s="5" t="n">
        <v>47589.0</v>
      </c>
      <c r="P23" s="5" t="n">
        <v>8803.0</v>
      </c>
      <c r="Q23" s="11" t="n">
        <f si="2" t="shared"/>
        <v>551.0</v>
      </c>
      <c r="R23" s="6" t="n">
        <f si="0" t="shared"/>
        <v>15.976406533575318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325.0</v>
      </c>
      <c r="E24" s="5" t="n">
        <f ref="E24:M24" si="7" t="shared">E25-E19-E20-E21-E22-E23</f>
        <v>381.0</v>
      </c>
      <c r="F24" s="5" t="n">
        <f si="7" t="shared"/>
        <v>508.0</v>
      </c>
      <c r="G24" s="5" t="n">
        <f si="7" t="shared"/>
        <v>491.0</v>
      </c>
      <c r="H24" s="5" t="n">
        <f si="7" t="shared"/>
        <v>887.0</v>
      </c>
      <c r="I24" s="5" t="n">
        <f si="7" t="shared"/>
        <v>1218.0</v>
      </c>
      <c r="J24" s="5" t="n">
        <f si="7" t="shared"/>
        <v>985.0</v>
      </c>
      <c r="K24" s="5" t="n">
        <f si="7" t="shared"/>
        <v>641.0</v>
      </c>
      <c r="L24" s="5" t="n">
        <f si="7" t="shared"/>
        <v>470.0</v>
      </c>
      <c r="M24" s="5" t="n">
        <f si="7" t="shared"/>
        <v>2786.0</v>
      </c>
      <c r="N24" s="11" t="n">
        <f si="5" t="shared"/>
        <v>8692.0</v>
      </c>
      <c r="O24" s="5" t="n">
        <f>O25-O19-O20-O21-O22-O23</f>
        <v>1396938.0</v>
      </c>
      <c r="P24" s="5" t="n">
        <f>P25-P19-P20-P21-P22-P23</f>
        <v>109387.0</v>
      </c>
      <c r="Q24" s="11" t="n">
        <f si="2" t="shared"/>
        <v>5906.0</v>
      </c>
      <c r="R24" s="6" t="n">
        <f si="0" t="shared"/>
        <v>18.521334236369793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40546.0</v>
      </c>
      <c r="E25" s="5" t="n">
        <v>29522.0</v>
      </c>
      <c r="F25" s="5" t="n">
        <v>41387.0</v>
      </c>
      <c r="G25" s="5" t="n">
        <v>39609.0</v>
      </c>
      <c r="H25" s="5" t="n">
        <v>83699.0</v>
      </c>
      <c r="I25" s="5" t="n">
        <v>104470.0</v>
      </c>
      <c r="J25" s="5" t="n">
        <v>56292.0</v>
      </c>
      <c r="K25" s="5" t="n">
        <v>25648.0</v>
      </c>
      <c r="L25" s="5" t="n">
        <v>12017.0</v>
      </c>
      <c r="M25" s="5" t="n">
        <v>56950.0</v>
      </c>
      <c r="N25" s="11" t="n">
        <f si="5" t="shared"/>
        <v>490140.0</v>
      </c>
      <c r="O25" s="5" t="n">
        <v>1.2987749E7</v>
      </c>
      <c r="P25" s="5" t="n">
        <v>5239905.0</v>
      </c>
      <c r="Q25" s="11" t="n">
        <f si="2" t="shared"/>
        <v>433190.0</v>
      </c>
      <c r="R25" s="6" t="n">
        <f si="0" t="shared"/>
        <v>12.096089475749672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320.0</v>
      </c>
      <c r="E26" s="5" t="n">
        <v>338.0</v>
      </c>
      <c r="F26" s="5" t="n">
        <v>357.0</v>
      </c>
      <c r="G26" s="5" t="n">
        <v>347.0</v>
      </c>
      <c r="H26" s="5" t="n">
        <v>700.0</v>
      </c>
      <c r="I26" s="5" t="n">
        <v>1045.0</v>
      </c>
      <c r="J26" s="5" t="n">
        <v>706.0</v>
      </c>
      <c r="K26" s="5" t="n">
        <v>357.0</v>
      </c>
      <c r="L26" s="5" t="n">
        <v>217.0</v>
      </c>
      <c r="M26" s="5" t="n">
        <v>704.0</v>
      </c>
      <c r="N26" s="11" t="n">
        <f si="5" t="shared"/>
        <v>5091.0</v>
      </c>
      <c r="O26" s="5" t="n">
        <v>142628.0</v>
      </c>
      <c r="P26" s="5" t="n">
        <v>66582.0</v>
      </c>
      <c r="Q26" s="11" t="n">
        <f si="2" t="shared"/>
        <v>4387.0</v>
      </c>
      <c r="R26" s="6" t="n">
        <f si="0" t="shared"/>
        <v>15.177114201048553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1490.0</v>
      </c>
      <c r="E27" s="5" t="n">
        <v>2044.0</v>
      </c>
      <c r="F27" s="5" t="n">
        <v>2309.0</v>
      </c>
      <c r="G27" s="5" t="n">
        <v>2172.0</v>
      </c>
      <c r="H27" s="5" t="n">
        <v>4396.0</v>
      </c>
      <c r="I27" s="5" t="n">
        <v>6607.0</v>
      </c>
      <c r="J27" s="5" t="n">
        <v>4325.0</v>
      </c>
      <c r="K27" s="5" t="n">
        <v>2416.0</v>
      </c>
      <c r="L27" s="5" t="n">
        <v>1401.0</v>
      </c>
      <c r="M27" s="5" t="n">
        <v>5476.0</v>
      </c>
      <c r="N27" s="11" t="n">
        <f si="5" t="shared"/>
        <v>32636.0</v>
      </c>
      <c r="O27" s="5" t="n">
        <v>1139260.0</v>
      </c>
      <c r="P27" s="5" t="n">
        <v>423894.0</v>
      </c>
      <c r="Q27" s="11" t="n">
        <f si="2" t="shared"/>
        <v>27160.0</v>
      </c>
      <c r="R27" s="6" t="n">
        <f si="0" t="shared"/>
        <v>15.607290132547865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2155.0</v>
      </c>
      <c r="E28" s="5" t="n">
        <v>2727.0</v>
      </c>
      <c r="F28" s="5" t="n">
        <v>3429.0</v>
      </c>
      <c r="G28" s="5" t="n">
        <v>3114.0</v>
      </c>
      <c r="H28" s="5" t="n">
        <v>6424.0</v>
      </c>
      <c r="I28" s="5" t="n">
        <v>9107.0</v>
      </c>
      <c r="J28" s="5" t="n">
        <v>6121.0</v>
      </c>
      <c r="K28" s="5" t="n">
        <v>2294.0</v>
      </c>
      <c r="L28" s="5" t="n">
        <v>1123.0</v>
      </c>
      <c r="M28" s="5" t="n">
        <v>11026.0</v>
      </c>
      <c r="N28" s="11" t="n">
        <f si="5" t="shared"/>
        <v>47520.0</v>
      </c>
      <c r="O28" s="5" t="n">
        <v>958594.0</v>
      </c>
      <c r="P28" s="5" t="n">
        <v>482248.0</v>
      </c>
      <c r="Q28" s="11" t="n">
        <f si="2" t="shared"/>
        <v>36494.0</v>
      </c>
      <c r="R28" s="6" t="n">
        <f si="0" t="shared"/>
        <v>13.214446210335945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758.0</v>
      </c>
      <c r="E29" s="5" t="n">
        <v>1163.0</v>
      </c>
      <c r="F29" s="5" t="n">
        <v>1226.0</v>
      </c>
      <c r="G29" s="5" t="n">
        <v>1109.0</v>
      </c>
      <c r="H29" s="5" t="n">
        <v>1911.0</v>
      </c>
      <c r="I29" s="5" t="n">
        <v>1667.0</v>
      </c>
      <c r="J29" s="5" t="n">
        <v>844.0</v>
      </c>
      <c r="K29" s="5" t="n">
        <v>564.0</v>
      </c>
      <c r="L29" s="5" t="n">
        <v>306.0</v>
      </c>
      <c r="M29" s="5" t="n">
        <v>1659.0</v>
      </c>
      <c r="N29" s="11" t="n">
        <f si="5" t="shared"/>
        <v>11207.0</v>
      </c>
      <c r="O29" s="5" t="n">
        <v>319739.0</v>
      </c>
      <c r="P29" s="5" t="n">
        <v>105924.0</v>
      </c>
      <c r="Q29" s="11" t="n">
        <f si="2" t="shared"/>
        <v>9548.0</v>
      </c>
      <c r="R29" s="6" t="n">
        <f si="0" t="shared"/>
        <v>11.093841642228739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1240.0</v>
      </c>
      <c r="E30" s="5" t="n">
        <v>1008.0</v>
      </c>
      <c r="F30" s="5" t="n">
        <v>1220.0</v>
      </c>
      <c r="G30" s="5" t="n">
        <v>1272.0</v>
      </c>
      <c r="H30" s="5" t="n">
        <v>2669.0</v>
      </c>
      <c r="I30" s="5" t="n">
        <v>3523.0</v>
      </c>
      <c r="J30" s="5" t="n">
        <v>2477.0</v>
      </c>
      <c r="K30" s="5" t="n">
        <v>1078.0</v>
      </c>
      <c r="L30" s="5" t="n">
        <v>453.0</v>
      </c>
      <c r="M30" s="5" t="n">
        <v>2025.0</v>
      </c>
      <c r="N30" s="11" t="n">
        <f si="5" t="shared"/>
        <v>16965.0</v>
      </c>
      <c r="O30" s="5" t="n">
        <v>371595.0</v>
      </c>
      <c r="P30" s="5" t="n">
        <v>200650.0</v>
      </c>
      <c r="Q30" s="11" t="n">
        <f si="2" t="shared"/>
        <v>14940.0</v>
      </c>
      <c r="R30" s="6" t="n">
        <f si="0" t="shared"/>
        <v>13.430388219544845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396.0</v>
      </c>
      <c r="E31" s="5" t="n">
        <v>461.0</v>
      </c>
      <c r="F31" s="5" t="n">
        <v>648.0</v>
      </c>
      <c r="G31" s="5" t="n">
        <v>537.0</v>
      </c>
      <c r="H31" s="5" t="n">
        <v>1183.0</v>
      </c>
      <c r="I31" s="5" t="n">
        <v>2005.0</v>
      </c>
      <c r="J31" s="5" t="n">
        <v>1117.0</v>
      </c>
      <c r="K31" s="5" t="n">
        <v>354.0</v>
      </c>
      <c r="L31" s="5" t="n">
        <v>184.0</v>
      </c>
      <c r="M31" s="5" t="n">
        <v>739.0</v>
      </c>
      <c r="N31" s="11" t="n">
        <f si="5" t="shared"/>
        <v>7624.0</v>
      </c>
      <c r="O31" s="5" t="n">
        <v>156420.0</v>
      </c>
      <c r="P31" s="5" t="n">
        <v>87064.0</v>
      </c>
      <c r="Q31" s="11" t="n">
        <f si="2" t="shared"/>
        <v>6885.0</v>
      </c>
      <c r="R31" s="6" t="n">
        <f si="0" t="shared"/>
        <v>12.645461147421932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421.0</v>
      </c>
      <c r="E32" s="5" t="n">
        <v>501.0</v>
      </c>
      <c r="F32" s="5" t="n">
        <v>713.0</v>
      </c>
      <c r="G32" s="5" t="n">
        <v>600.0</v>
      </c>
      <c r="H32" s="5" t="n">
        <v>1159.0</v>
      </c>
      <c r="I32" s="5" t="n">
        <v>1437.0</v>
      </c>
      <c r="J32" s="5" t="n">
        <v>817.0</v>
      </c>
      <c r="K32" s="5" t="n">
        <v>511.0</v>
      </c>
      <c r="L32" s="5" t="n">
        <v>298.0</v>
      </c>
      <c r="M32" s="5" t="n">
        <v>1088.0</v>
      </c>
      <c r="N32" s="11" t="n">
        <f si="5" t="shared"/>
        <v>7545.0</v>
      </c>
      <c r="O32" s="5" t="n">
        <v>259157.0</v>
      </c>
      <c r="P32" s="5" t="n">
        <v>90768.0</v>
      </c>
      <c r="Q32" s="11" t="n">
        <f si="2" t="shared"/>
        <v>6457.0</v>
      </c>
      <c r="R32" s="6" t="n">
        <f si="0" t="shared"/>
        <v>14.057302152702494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5150.0</v>
      </c>
      <c r="E33" s="5" t="n">
        <v>3151.0</v>
      </c>
      <c r="F33" s="5" t="n">
        <v>4598.0</v>
      </c>
      <c r="G33" s="5" t="n">
        <v>4322.0</v>
      </c>
      <c r="H33" s="5" t="n">
        <v>7321.0</v>
      </c>
      <c r="I33" s="5" t="n">
        <v>8137.0</v>
      </c>
      <c r="J33" s="5" t="n">
        <v>5204.0</v>
      </c>
      <c r="K33" s="5" t="n">
        <v>3025.0</v>
      </c>
      <c r="L33" s="5" t="n">
        <v>1599.0</v>
      </c>
      <c r="M33" s="5" t="n">
        <v>5892.0</v>
      </c>
      <c r="N33" s="11" t="n">
        <f si="5" t="shared"/>
        <v>48399.0</v>
      </c>
      <c r="O33" s="5" t="n">
        <v>1735693.0</v>
      </c>
      <c r="P33" s="5" t="n">
        <v>541342.0</v>
      </c>
      <c r="Q33" s="11" t="n">
        <f si="2" t="shared"/>
        <v>42507.0</v>
      </c>
      <c r="R33" s="6" t="n">
        <f si="0" t="shared"/>
        <v>12.73536123462018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424.0</v>
      </c>
      <c r="E34" s="5" t="n">
        <v>429.0</v>
      </c>
      <c r="F34" s="5" t="n">
        <v>436.0</v>
      </c>
      <c r="G34" s="5" t="n">
        <v>342.0</v>
      </c>
      <c r="H34" s="5" t="n">
        <v>803.0</v>
      </c>
      <c r="I34" s="5" t="n">
        <v>1234.0</v>
      </c>
      <c r="J34" s="5" t="n">
        <v>813.0</v>
      </c>
      <c r="K34" s="5" t="n">
        <v>351.0</v>
      </c>
      <c r="L34" s="5" t="n">
        <v>108.0</v>
      </c>
      <c r="M34" s="5" t="n">
        <v>1693.0</v>
      </c>
      <c r="N34" s="11" t="n">
        <f si="5" t="shared"/>
        <v>6633.0</v>
      </c>
      <c r="O34" s="5" t="n">
        <v>108193.0</v>
      </c>
      <c r="P34" s="5" t="n">
        <v>62884.0</v>
      </c>
      <c r="Q34" s="11" t="n">
        <f si="2" t="shared"/>
        <v>4940.0</v>
      </c>
      <c r="R34" s="6" t="n">
        <f si="0" t="shared"/>
        <v>12.729554655870446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221.0</v>
      </c>
      <c r="E35" s="5" t="n">
        <v>96.0</v>
      </c>
      <c r="F35" s="5" t="n">
        <v>90.0</v>
      </c>
      <c r="G35" s="5" t="n">
        <v>96.0</v>
      </c>
      <c r="H35" s="5" t="n">
        <v>159.0</v>
      </c>
      <c r="I35" s="5" t="n">
        <v>116.0</v>
      </c>
      <c r="J35" s="5" t="n">
        <v>61.0</v>
      </c>
      <c r="K35" s="5" t="n">
        <v>34.0</v>
      </c>
      <c r="L35" s="5" t="n">
        <v>26.0</v>
      </c>
      <c r="M35" s="5" t="n">
        <v>262.0</v>
      </c>
      <c r="N35" s="11" t="n">
        <f si="5" t="shared"/>
        <v>1161.0</v>
      </c>
      <c r="O35" s="5" t="n">
        <v>25856.0</v>
      </c>
      <c r="P35" s="5" t="n">
        <v>8188.0</v>
      </c>
      <c r="Q35" s="11" t="n">
        <f si="2" t="shared"/>
        <v>899.0</v>
      </c>
      <c r="R35" s="6" t="n">
        <f si="0" t="shared"/>
        <v>9.10789766407119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233.0</v>
      </c>
      <c r="E36" s="5" t="n">
        <v>297.0</v>
      </c>
      <c r="F36" s="5" t="n">
        <v>437.0</v>
      </c>
      <c r="G36" s="5" t="n">
        <v>428.0</v>
      </c>
      <c r="H36" s="5" t="n">
        <v>982.0</v>
      </c>
      <c r="I36" s="5" t="n">
        <v>933.0</v>
      </c>
      <c r="J36" s="5" t="n">
        <v>613.0</v>
      </c>
      <c r="K36" s="5" t="n">
        <v>314.0</v>
      </c>
      <c r="L36" s="5" t="n">
        <v>144.0</v>
      </c>
      <c r="M36" s="5" t="n">
        <v>376.0</v>
      </c>
      <c r="N36" s="11" t="n">
        <f si="5" t="shared"/>
        <v>4757.0</v>
      </c>
      <c r="O36" s="5" t="n">
        <v>105819.0</v>
      </c>
      <c r="P36" s="5" t="n">
        <v>57492.0</v>
      </c>
      <c r="Q36" s="11" t="n">
        <f si="2" t="shared"/>
        <v>4381.0</v>
      </c>
      <c r="R36" s="6" t="n">
        <f si="0" t="shared"/>
        <v>13.123031271399224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180.0</v>
      </c>
      <c r="E37" s="5" t="n">
        <v>176.0</v>
      </c>
      <c r="F37" s="5" t="n">
        <v>239.0</v>
      </c>
      <c r="G37" s="5" t="n">
        <v>276.0</v>
      </c>
      <c r="H37" s="5" t="n">
        <v>721.0</v>
      </c>
      <c r="I37" s="5" t="n">
        <v>650.0</v>
      </c>
      <c r="J37" s="5" t="n">
        <v>483.0</v>
      </c>
      <c r="K37" s="5" t="n">
        <v>360.0</v>
      </c>
      <c r="L37" s="5" t="n">
        <v>214.0</v>
      </c>
      <c r="M37" s="5" t="n">
        <v>1157.0</v>
      </c>
      <c r="N37" s="11" t="n">
        <f si="5" t="shared"/>
        <v>4456.0</v>
      </c>
      <c r="O37" s="5" t="n">
        <v>375097.0</v>
      </c>
      <c r="P37" s="5" t="n">
        <v>57327.0</v>
      </c>
      <c r="Q37" s="11" t="n">
        <f si="2" t="shared"/>
        <v>3299.0</v>
      </c>
      <c r="R37" s="6" t="n">
        <f si="0" t="shared"/>
        <v>17.37708396483783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2928.0</v>
      </c>
      <c r="E38" s="5" t="n">
        <f ref="E38:M38" si="8" t="shared">E39-E26-E27-E28-E29-E30-E31-E32-E33-E34-E35-E36-E37</f>
        <v>2132.0</v>
      </c>
      <c r="F38" s="5" t="n">
        <f si="8" t="shared"/>
        <v>3014.0</v>
      </c>
      <c r="G38" s="5" t="n">
        <f si="8" t="shared"/>
        <v>3124.0</v>
      </c>
      <c r="H38" s="5" t="n">
        <f si="8" t="shared"/>
        <v>6065.0</v>
      </c>
      <c r="I38" s="5" t="n">
        <f si="8" t="shared"/>
        <v>6510.0</v>
      </c>
      <c r="J38" s="5" t="n">
        <f si="8" t="shared"/>
        <v>4093.0</v>
      </c>
      <c r="K38" s="5" t="n">
        <f si="8" t="shared"/>
        <v>2559.0</v>
      </c>
      <c r="L38" s="5" t="n">
        <f si="8" t="shared"/>
        <v>1261.0</v>
      </c>
      <c r="M38" s="5" t="n">
        <f si="8" t="shared"/>
        <v>7537.0</v>
      </c>
      <c r="N38" s="11" t="n">
        <f si="5" t="shared"/>
        <v>39223.0</v>
      </c>
      <c r="O38" s="5" t="n">
        <f>O39-O26-O27-O28-O29-O30-O31-O32-O33-O34-O35-O36-O37</f>
        <v>1291083.0</v>
      </c>
      <c r="P38" s="5" t="n">
        <f>P39-P26-P27-P28-P29-P30-P31-P32-P33-P34-P35-P36-P37</f>
        <v>433775.0</v>
      </c>
      <c r="Q38" s="11" t="n">
        <f si="2" t="shared"/>
        <v>31686.0</v>
      </c>
      <c r="R38" s="6" t="n">
        <f si="0" t="shared"/>
        <v>13.689799911632898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15916.0</v>
      </c>
      <c r="E39" s="5" t="n">
        <v>14523.0</v>
      </c>
      <c r="F39" s="5" t="n">
        <v>18716.0</v>
      </c>
      <c r="G39" s="5" t="n">
        <v>17739.0</v>
      </c>
      <c r="H39" s="5" t="n">
        <v>34493.0</v>
      </c>
      <c r="I39" s="5" t="n">
        <v>42971.0</v>
      </c>
      <c r="J39" s="5" t="n">
        <v>27674.0</v>
      </c>
      <c r="K39" s="5" t="n">
        <v>14217.0</v>
      </c>
      <c r="L39" s="5" t="n">
        <v>7334.0</v>
      </c>
      <c r="M39" s="5" t="n">
        <v>39634.0</v>
      </c>
      <c r="N39" s="11" t="n">
        <f si="5" t="shared"/>
        <v>233217.0</v>
      </c>
      <c r="O39" s="5" t="n">
        <v>6989134.0</v>
      </c>
      <c r="P39" s="5" t="n">
        <v>2618138.0</v>
      </c>
      <c r="Q39" s="11" t="n">
        <f si="2" t="shared"/>
        <v>193583.0</v>
      </c>
      <c r="R39" s="6" t="n">
        <f si="0" t="shared"/>
        <v>13.524627679083391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6119.0</v>
      </c>
      <c r="E40" s="5" t="n">
        <v>3914.0</v>
      </c>
      <c r="F40" s="5" t="n">
        <v>5583.0</v>
      </c>
      <c r="G40" s="5" t="n">
        <v>5854.0</v>
      </c>
      <c r="H40" s="5" t="n">
        <v>11547.0</v>
      </c>
      <c r="I40" s="5" t="n">
        <v>13346.0</v>
      </c>
      <c r="J40" s="5" t="n">
        <v>6503.0</v>
      </c>
      <c r="K40" s="5" t="n">
        <v>2414.0</v>
      </c>
      <c r="L40" s="5" t="n">
        <v>889.0</v>
      </c>
      <c r="M40" s="5" t="n">
        <v>7561.0</v>
      </c>
      <c r="N40" s="11" t="n">
        <f si="5" t="shared"/>
        <v>63730.0</v>
      </c>
      <c r="O40" s="5" t="n">
        <v>1034796.0</v>
      </c>
      <c r="P40" s="5" t="n">
        <v>574584.0</v>
      </c>
      <c r="Q40" s="11" t="n">
        <f si="2" t="shared"/>
        <v>56169.0</v>
      </c>
      <c r="R40" s="6" t="n">
        <f si="0" t="shared"/>
        <v>10.229557229076537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1089.0</v>
      </c>
      <c r="E41" s="5" t="n">
        <v>733.0</v>
      </c>
      <c r="F41" s="5" t="n">
        <v>924.0</v>
      </c>
      <c r="G41" s="5" t="n">
        <v>812.0</v>
      </c>
      <c r="H41" s="5" t="n">
        <v>1778.0</v>
      </c>
      <c r="I41" s="5" t="n">
        <v>2331.0</v>
      </c>
      <c r="J41" s="5" t="n">
        <v>1440.0</v>
      </c>
      <c r="K41" s="5" t="n">
        <v>628.0</v>
      </c>
      <c r="L41" s="5" t="n">
        <v>358.0</v>
      </c>
      <c r="M41" s="5" t="n">
        <v>1257.0</v>
      </c>
      <c r="N41" s="11" t="n">
        <f si="5" t="shared"/>
        <v>11350.0</v>
      </c>
      <c r="O41" s="5" t="n">
        <v>279528.0</v>
      </c>
      <c r="P41" s="5" t="n">
        <v>129042.0</v>
      </c>
      <c r="Q41" s="11" t="n">
        <f si="2" t="shared"/>
        <v>10093.0</v>
      </c>
      <c r="R41" s="6" t="n">
        <f si="0" t="shared"/>
        <v>12.78529674031507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109.0</v>
      </c>
      <c r="E42" s="5" t="n">
        <f ref="E42:M42" si="9" t="shared">E43-E40-E41</f>
        <v>43.0</v>
      </c>
      <c r="F42" s="5" t="n">
        <f si="9" t="shared"/>
        <v>58.0</v>
      </c>
      <c r="G42" s="5" t="n">
        <f si="9" t="shared"/>
        <v>110.0</v>
      </c>
      <c r="H42" s="5" t="n">
        <f si="9" t="shared"/>
        <v>314.0</v>
      </c>
      <c r="I42" s="5" t="n">
        <f si="9" t="shared"/>
        <v>245.0</v>
      </c>
      <c r="J42" s="5" t="n">
        <f si="9" t="shared"/>
        <v>200.0</v>
      </c>
      <c r="K42" s="5" t="n">
        <f si="9" t="shared"/>
        <v>84.0</v>
      </c>
      <c r="L42" s="5" t="n">
        <f si="9" t="shared"/>
        <v>51.0</v>
      </c>
      <c r="M42" s="5" t="n">
        <f si="9" t="shared"/>
        <v>302.0</v>
      </c>
      <c r="N42" s="11" t="n">
        <f si="5" t="shared"/>
        <v>1516.0</v>
      </c>
      <c r="O42" s="5" t="n">
        <f>O43-O40-O41</f>
        <v>151972.0</v>
      </c>
      <c r="P42" s="5" t="n">
        <f>P43-P40-P41</f>
        <v>17232.0</v>
      </c>
      <c r="Q42" s="11" t="n">
        <f si="2" t="shared"/>
        <v>1214.0</v>
      </c>
      <c r="R42" s="6" t="n">
        <f si="0" t="shared"/>
        <v>14.194398682042834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7317.0</v>
      </c>
      <c r="E43" s="5" t="n">
        <v>4690.0</v>
      </c>
      <c r="F43" s="5" t="n">
        <v>6565.0</v>
      </c>
      <c r="G43" s="5" t="n">
        <v>6776.0</v>
      </c>
      <c r="H43" s="5" t="n">
        <v>13639.0</v>
      </c>
      <c r="I43" s="5" t="n">
        <v>15922.0</v>
      </c>
      <c r="J43" s="5" t="n">
        <v>8143.0</v>
      </c>
      <c r="K43" s="5" t="n">
        <v>3126.0</v>
      </c>
      <c r="L43" s="5" t="n">
        <v>1298.0</v>
      </c>
      <c r="M43" s="5" t="n">
        <v>9120.0</v>
      </c>
      <c r="N43" s="11" t="n">
        <f si="5" t="shared"/>
        <v>76596.0</v>
      </c>
      <c r="O43" s="5" t="n">
        <v>1466296.0</v>
      </c>
      <c r="P43" s="5" t="n">
        <v>720858.0</v>
      </c>
      <c r="Q43" s="11" t="n">
        <f si="2" t="shared"/>
        <v>67476.0</v>
      </c>
      <c r="R43" s="6" t="n">
        <f si="0" t="shared"/>
        <v>10.683176240441046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193.0</v>
      </c>
      <c r="E44" s="8" t="n">
        <v>95.0</v>
      </c>
      <c r="F44" s="8" t="n">
        <v>99.0</v>
      </c>
      <c r="G44" s="8" t="n">
        <v>152.0</v>
      </c>
      <c r="H44" s="8" t="n">
        <v>286.0</v>
      </c>
      <c r="I44" s="8" t="n">
        <v>402.0</v>
      </c>
      <c r="J44" s="8" t="n">
        <v>374.0</v>
      </c>
      <c r="K44" s="8" t="n">
        <v>313.0</v>
      </c>
      <c r="L44" s="8" t="n">
        <v>190.0</v>
      </c>
      <c r="M44" s="8" t="n">
        <v>1372.0</v>
      </c>
      <c r="N44" s="11" t="n">
        <f si="5" t="shared"/>
        <v>3476.0</v>
      </c>
      <c r="O44" s="8" t="n">
        <v>777317.0</v>
      </c>
      <c r="P44" s="8" t="n">
        <v>44345.0</v>
      </c>
      <c r="Q44" s="11" t="n">
        <f si="2" t="shared"/>
        <v>2104.0</v>
      </c>
      <c r="R44" s="6" t="n">
        <f si="0" t="shared"/>
        <v>21.07652091254753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74.0</v>
      </c>
      <c r="E45" s="8" t="n">
        <f ref="E45:M45" si="10" t="shared">E46-E44</f>
        <v>86.0</v>
      </c>
      <c r="F45" s="8" t="n">
        <f si="10" t="shared"/>
        <v>138.0</v>
      </c>
      <c r="G45" s="8" t="n">
        <f si="10" t="shared"/>
        <v>196.0</v>
      </c>
      <c r="H45" s="8" t="n">
        <f si="10" t="shared"/>
        <v>504.0</v>
      </c>
      <c r="I45" s="8" t="n">
        <f si="10" t="shared"/>
        <v>480.0</v>
      </c>
      <c r="J45" s="8" t="n">
        <f si="10" t="shared"/>
        <v>433.0</v>
      </c>
      <c r="K45" s="8" t="n">
        <f si="10" t="shared"/>
        <v>228.0</v>
      </c>
      <c r="L45" s="8" t="n">
        <f si="10" t="shared"/>
        <v>168.0</v>
      </c>
      <c r="M45" s="8" t="n">
        <f si="10" t="shared"/>
        <v>1151.0</v>
      </c>
      <c r="N45" s="11" t="n">
        <f si="5" t="shared"/>
        <v>3458.0</v>
      </c>
      <c r="O45" s="8" t="n">
        <f>O46-O44</f>
        <v>783891.0</v>
      </c>
      <c r="P45" s="8" t="n">
        <f>P46-P44</f>
        <v>43569.0</v>
      </c>
      <c r="Q45" s="11" t="n">
        <f si="2" t="shared"/>
        <v>2307.0</v>
      </c>
      <c r="R45" s="6" t="n">
        <f si="0" t="shared"/>
        <v>18.88556566970091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267.0</v>
      </c>
      <c r="E46" s="8" t="n">
        <v>181.0</v>
      </c>
      <c r="F46" s="8" t="n">
        <v>237.0</v>
      </c>
      <c r="G46" s="8" t="n">
        <v>348.0</v>
      </c>
      <c r="H46" s="8" t="n">
        <v>790.0</v>
      </c>
      <c r="I46" s="8" t="n">
        <v>882.0</v>
      </c>
      <c r="J46" s="8" t="n">
        <v>807.0</v>
      </c>
      <c r="K46" s="8" t="n">
        <v>541.0</v>
      </c>
      <c r="L46" s="8" t="n">
        <v>358.0</v>
      </c>
      <c r="M46" s="8" t="n">
        <v>2523.0</v>
      </c>
      <c r="N46" s="11" t="n">
        <f si="5" t="shared"/>
        <v>6934.0</v>
      </c>
      <c r="O46" s="8" t="n">
        <v>1561208.0</v>
      </c>
      <c r="P46" s="8" t="n">
        <v>87914.0</v>
      </c>
      <c r="Q46" s="11" t="n">
        <f si="2" t="shared"/>
        <v>4411.0</v>
      </c>
      <c r="R46" s="6" t="n">
        <f si="0" t="shared"/>
        <v>19.930627975515755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40.0</v>
      </c>
      <c r="E47" s="5" t="n">
        <v>89.0</v>
      </c>
      <c r="F47" s="5" t="n">
        <v>114.0</v>
      </c>
      <c r="G47" s="5" t="n">
        <v>105.0</v>
      </c>
      <c r="H47" s="5" t="n">
        <v>147.0</v>
      </c>
      <c r="I47" s="5" t="n">
        <v>142.0</v>
      </c>
      <c r="J47" s="5" t="n">
        <v>64.0</v>
      </c>
      <c r="K47" s="5" t="n">
        <v>55.0</v>
      </c>
      <c r="L47" s="5" t="n">
        <v>18.0</v>
      </c>
      <c r="M47" s="5" t="n">
        <v>233.0</v>
      </c>
      <c r="N47" s="11" t="n">
        <f si="5" t="shared"/>
        <v>1007.0</v>
      </c>
      <c r="O47" s="5" t="n">
        <v>59765.0</v>
      </c>
      <c r="P47" s="5" t="n">
        <v>8810.0</v>
      </c>
      <c r="Q47" s="11" t="n">
        <f si="2" t="shared"/>
        <v>774.0</v>
      </c>
      <c r="R47" s="6" t="n">
        <f si="0" t="shared"/>
        <v>11.382428940568476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208507.0</v>
      </c>
      <c r="E48" s="5" t="n">
        <f ref="E48:M48" si="11" t="shared">E47+E46+E43+E39+E25+E18</f>
        <v>444625.0</v>
      </c>
      <c r="F48" s="5" t="n">
        <f si="11" t="shared"/>
        <v>984012.0</v>
      </c>
      <c r="G48" s="5" t="n">
        <f si="11" t="shared"/>
        <v>743755.0</v>
      </c>
      <c r="H48" s="5" t="n">
        <f si="11" t="shared"/>
        <v>914501.0</v>
      </c>
      <c r="I48" s="5" t="n">
        <f si="11" t="shared"/>
        <v>554769.0</v>
      </c>
      <c r="J48" s="5" t="n">
        <f si="11" t="shared"/>
        <v>189718.0</v>
      </c>
      <c r="K48" s="5" t="n">
        <f si="11" t="shared"/>
        <v>103455.0</v>
      </c>
      <c r="L48" s="5" t="n">
        <f si="11" t="shared"/>
        <v>65108.0</v>
      </c>
      <c r="M48" s="5" t="n">
        <f si="11" t="shared"/>
        <v>665936.0</v>
      </c>
      <c r="N48" s="11" t="n">
        <f si="5" t="shared"/>
        <v>4874386.0</v>
      </c>
      <c r="O48" s="5" t="n">
        <f>O47+O46+O43+O39+O25+O18</f>
        <v>4.43640221E8</v>
      </c>
      <c r="P48" s="5" t="n">
        <f>P47+P46+P43+P39+P25+P18</f>
        <v>3.1940152E7</v>
      </c>
      <c r="Q48" s="11" t="n">
        <f si="2" t="shared"/>
        <v>4208450.0</v>
      </c>
      <c r="R48" s="6" t="n">
        <f si="0" t="shared"/>
        <v>7.589528686333448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4.27760542558591</v>
      </c>
      <c r="E49" s="6" t="n">
        <f ref="E49" si="13" t="shared">E48/$N$48*100</f>
        <v>9.121661682107243</v>
      </c>
      <c r="F49" s="6" t="n">
        <f ref="F49" si="14" t="shared">F48/$N$48*100</f>
        <v>20.187404116128675</v>
      </c>
      <c r="G49" s="6" t="n">
        <f ref="G49" si="15" t="shared">G48/$N$48*100</f>
        <v>15.258434600788695</v>
      </c>
      <c r="H49" s="6" t="n">
        <f ref="H49" si="16" t="shared">H48/$N$48*100</f>
        <v>18.761357840761896</v>
      </c>
      <c r="I49" s="6" t="n">
        <f ref="I49" si="17" t="shared">I48/$N$48*100</f>
        <v>11.381310384528431</v>
      </c>
      <c r="J49" s="6" t="n">
        <f ref="J49" si="18" t="shared">J48/$N$48*100</f>
        <v>3.8921414922823097</v>
      </c>
      <c r="K49" s="6" t="n">
        <f ref="K49" si="19" t="shared">K48/$N$48*100</f>
        <v>2.122421162378195</v>
      </c>
      <c r="L49" s="6" t="n">
        <f ref="L49" si="20" t="shared">L48/$N$48*100</f>
        <v>1.335716949786086</v>
      </c>
      <c r="M49" s="6" t="n">
        <f ref="M49" si="21" t="shared">M48/$N$48*100</f>
        <v>13.66194634565256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