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<sst xmlns="http://schemas.openxmlformats.org/spreadsheetml/2006/main" count="98" uniqueCount="56">
  <si>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</si>
  <si>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</si>
  <si>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</si>
  <si>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</si>
  <si>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</si>
  <si>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</si>
  <si>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</si>
  <si>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</si>
  <si>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</si>
  <si>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</si>
  <si>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</si>
  <si>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</si>
  <si>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</si>
  <si>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</si>
  <si>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</si>
  <si>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</si>
  <si>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</si>
  <si>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</si>
  <si>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</si>
  <si>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</si>
  <si>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</si>
  <si>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</si>
  <si>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</si>
  <si>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</si>
  <si>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</si>
  <si>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</si>
  <si>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</si>
  <si>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</si>
  <si>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</si>
  <si>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</si>
  <si>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</si>
  <si>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</si>
  <si>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</si>
  <si>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</si>
  <si>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</si>
  <si>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</si>
  <si>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</si>
  <si>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</si>
  <si>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</si>
  <si>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</si>
  <si>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</si>
  <si>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</si>
  <si>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</si>
  <si>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</si>
  <si>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</si>
  <si>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</si>
  <si>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</si>
  <si>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</si>
  <si>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</si>
  <si>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</si>
  <si>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</si>
  <si>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</si>
  <si>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</si>
  <si>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112年9月來臺旅客人次及成長率－按國籍分
Table 1-3 Visitor Arrivals by Nationality,
 September, 2023</t>
  </si>
  <si>
    <t>112年9月
Sep.., 2023</t>
  </si>
  <si>
    <t>111年9月
Sep..,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</si>
</sst>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94609.0</v>
      </c>
      <c r="E3" s="4" t="n">
        <v>5560.0</v>
      </c>
      <c r="F3" s="5" t="n">
        <f>IF(E3=0,"-",(D3-E3)/E3*100)</f>
        <v>1601.6007194244605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67449.0</v>
      </c>
      <c r="E4" s="4" t="n">
        <v>1357.0</v>
      </c>
      <c r="F4" s="5" t="n">
        <f ref="F4:F46" si="0" t="shared">IF(E4=0,"-",(D4-E4)/E4*100)</f>
        <v>4870.4495210022105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3316.0</v>
      </c>
      <c r="E5" s="4" t="n">
        <v>1214.0</v>
      </c>
      <c r="F5" s="5" t="n">
        <f si="0" t="shared"/>
        <v>173.1466227347611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1249.0</v>
      </c>
      <c r="E6" s="4" t="n">
        <v>260.0</v>
      </c>
      <c r="F6" s="5" t="n">
        <f si="0" t="shared"/>
        <v>380.38461538461536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34362.0</v>
      </c>
      <c r="E7" s="4" t="n">
        <v>4173.0</v>
      </c>
      <c r="F7" s="5" t="n">
        <f si="0" t="shared"/>
        <v>723.4363767074047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28045.0</v>
      </c>
      <c r="E8" s="4" t="n">
        <v>1193.0</v>
      </c>
      <c r="F8" s="5" t="n">
        <f si="0" t="shared"/>
        <v>2250.7963118189436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18485.0</v>
      </c>
      <c r="E9" s="4" t="n">
        <v>8613.0</v>
      </c>
      <c r="F9" s="5" t="n">
        <f si="0" t="shared"/>
        <v>114.61743875536979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28251.0</v>
      </c>
      <c r="E10" s="4" t="n">
        <v>5777.0</v>
      </c>
      <c r="F10" s="5" t="n">
        <f si="0" t="shared"/>
        <v>389.0254457330795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24995.0</v>
      </c>
      <c r="E11" s="4" t="n">
        <v>3817.0</v>
      </c>
      <c r="F11" s="5" t="n">
        <f si="0" t="shared"/>
        <v>554.8336389834949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30420.0</v>
      </c>
      <c r="E12" s="4" t="n">
        <v>15612.0</v>
      </c>
      <c r="F12" s="5" t="n">
        <f si="0" t="shared"/>
        <v>94.8501152959262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2077.0</v>
      </c>
      <c r="E13" s="4" t="n">
        <f>E14-E7-E8-E9-E10-E11-E12</f>
        <v>552.0</v>
      </c>
      <c r="F13" s="5" t="n">
        <f si="0" t="shared"/>
        <v>276.268115942029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166635.0</v>
      </c>
      <c r="E14" s="4" t="n">
        <v>39737.0</v>
      </c>
      <c r="F14" s="5" t="n">
        <f si="0" t="shared"/>
        <v>319.3446913455973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883.0</v>
      </c>
      <c r="E15" s="4" t="n">
        <f>E16-E3-E4-E5-E6-E14</f>
        <v>383.0</v>
      </c>
      <c r="F15" s="5" t="n">
        <f si="0" t="shared"/>
        <v>130.54830287206266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334141.0</v>
      </c>
      <c r="E16" s="4" t="n">
        <v>48511.0</v>
      </c>
      <c r="F16" s="5" t="n">
        <f si="0" t="shared"/>
        <v>588.7942940776319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9023.0</v>
      </c>
      <c r="E17" s="4" t="n">
        <v>700.0</v>
      </c>
      <c r="F17" s="5" t="n">
        <f si="0" t="shared"/>
        <v>1189.0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36808.0</v>
      </c>
      <c r="E18" s="4" t="n">
        <v>4226.0</v>
      </c>
      <c r="F18" s="5" t="n">
        <f si="0" t="shared"/>
        <v>770.9891150023662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297.0</v>
      </c>
      <c r="E19" s="4" t="n">
        <v>70.0</v>
      </c>
      <c r="F19" s="5" t="n">
        <f si="0" t="shared"/>
        <v>324.2857142857143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270.0</v>
      </c>
      <c r="E20" s="4" t="n">
        <v>71.0</v>
      </c>
      <c r="F20" s="5" t="n">
        <f si="0" t="shared"/>
        <v>280.28169014084506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58.0</v>
      </c>
      <c r="E21" s="4" t="n">
        <v>22.0</v>
      </c>
      <c r="F21" s="5" t="n">
        <f si="0" t="shared"/>
        <v>163.63636363636365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1033.0</v>
      </c>
      <c r="E22" s="4" t="n">
        <f>E23-E17-E18-E19-E20-E21</f>
        <v>628.0</v>
      </c>
      <c r="F22" s="5" t="n">
        <f>IF(E22=0,"-",(D22-E22)/E22*100)</f>
        <v>64.49044585987261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47489.0</v>
      </c>
      <c r="E23" s="4" t="n">
        <v>5717.0</v>
      </c>
      <c r="F23" s="5" t="n">
        <f si="0" t="shared"/>
        <v>730.6629351058248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578.0</v>
      </c>
      <c r="E24" s="4" t="n">
        <v>163.0</v>
      </c>
      <c r="F24" s="5" t="n">
        <f si="0" t="shared"/>
        <v>254.60122699386503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3645.0</v>
      </c>
      <c r="E25" s="4" t="n">
        <v>818.0</v>
      </c>
      <c r="F25" s="5" t="n">
        <f si="0" t="shared"/>
        <v>345.59902200489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5019.0</v>
      </c>
      <c r="E26" s="4" t="n">
        <v>945.0</v>
      </c>
      <c r="F26" s="5" t="n">
        <f si="0" t="shared"/>
        <v>431.1111111111111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1370.0</v>
      </c>
      <c r="E27" s="4" t="n">
        <v>337.0</v>
      </c>
      <c r="F27" s="5" t="n">
        <f si="0" t="shared"/>
        <v>306.5281899109792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1587.0</v>
      </c>
      <c r="E28" s="4" t="n">
        <v>495.0</v>
      </c>
      <c r="F28" s="5" t="n">
        <f si="0" t="shared"/>
        <v>220.6060606060606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794.0</v>
      </c>
      <c r="E29" s="4" t="n">
        <v>102.0</v>
      </c>
      <c r="F29" s="5" t="n">
        <f si="0" t="shared"/>
        <v>678.4313725490196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828.0</v>
      </c>
      <c r="E30" s="4" t="n">
        <v>219.0</v>
      </c>
      <c r="F30" s="5" t="n">
        <f si="0" t="shared"/>
        <v>278.0821917808219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6608.0</v>
      </c>
      <c r="E31" s="4" t="n">
        <v>1172.0</v>
      </c>
      <c r="F31" s="5" t="n">
        <f si="0" t="shared"/>
        <v>463.82252559726965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646.0</v>
      </c>
      <c r="E32" s="4" t="n">
        <v>75.0</v>
      </c>
      <c r="F32" s="5" t="n">
        <f si="0" t="shared"/>
        <v>761.3333333333334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151.0</v>
      </c>
      <c r="E33" s="4" t="n">
        <v>15.0</v>
      </c>
      <c r="F33" s="5" t="n">
        <f si="0" t="shared"/>
        <v>906.6666666666666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487.0</v>
      </c>
      <c r="E34" s="4" t="n">
        <v>108.0</v>
      </c>
      <c r="F34" s="5" t="n">
        <f si="0" t="shared"/>
        <v>350.9259259259259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5806.0</v>
      </c>
      <c r="E35" s="4" t="n">
        <f>E36-E24-E25-E26-E27-E28-E29-E30-E31-E32-E33-E34</f>
        <v>1582.0</v>
      </c>
      <c r="F35" s="5" t="n">
        <f si="0" t="shared"/>
        <v>267.00379266750946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27519.0</v>
      </c>
      <c r="E36" s="4" t="n">
        <v>6031.0</v>
      </c>
      <c r="F36" s="5" t="n">
        <f si="0" t="shared"/>
        <v>356.2924888078262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8652.0</v>
      </c>
      <c r="E37" s="4" t="n">
        <v>544.0</v>
      </c>
      <c r="F37" s="5" t="n">
        <f si="0" t="shared"/>
        <v>1490.4411764705883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1658.0</v>
      </c>
      <c r="E38" s="4" t="n">
        <v>102.0</v>
      </c>
      <c r="F38" s="5" t="n">
        <f si="0" t="shared"/>
        <v>1525.4901960784314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207.0</v>
      </c>
      <c r="E39" s="4" t="n">
        <f>E40-E37-E38</f>
        <v>73.0</v>
      </c>
      <c r="F39" s="5" t="n">
        <f si="0" t="shared"/>
        <v>183.56164383561645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10517.0</v>
      </c>
      <c r="E40" s="4" t="n">
        <v>719.0</v>
      </c>
      <c r="F40" s="5" t="n">
        <f si="0" t="shared"/>
        <v>1362.7260083449235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310.0</v>
      </c>
      <c r="E41" s="4" t="n">
        <v>128.0</v>
      </c>
      <c r="F41" s="5" t="n">
        <f si="0" t="shared"/>
        <v>142.1875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611.0</v>
      </c>
      <c r="E42" s="4" t="n">
        <f>E43-E41</f>
        <v>256.0</v>
      </c>
      <c r="F42" s="5" t="n">
        <f si="0" t="shared"/>
        <v>138.671875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921.0</v>
      </c>
      <c r="E43" s="4" t="n">
        <v>384.0</v>
      </c>
      <c r="F43" s="5" t="n">
        <f si="0" t="shared"/>
        <v>139.84375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75.0</v>
      </c>
      <c r="E44" s="4" t="n">
        <v>41.0</v>
      </c>
      <c r="F44" s="5" t="n">
        <f si="0" t="shared"/>
        <v>82.92682926829268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117996.0</v>
      </c>
      <c r="E45" s="4" t="n">
        <v>6915.0</v>
      </c>
      <c r="F45" s="5" t="n">
        <f si="0" t="shared"/>
        <v>1606.3774403470716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538658.0</v>
      </c>
      <c r="E46" s="8" t="n">
        <f>E44+E43+E40+E36+E23+E16+E45</f>
        <v>68318.0</v>
      </c>
      <c r="F46" s="5" t="n">
        <f si="0" t="shared"/>
        <v>688.4569220410434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