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<sst xmlns="http://schemas.openxmlformats.org/spreadsheetml/2006/main" count="118" uniqueCount="73">
  <si>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</si>
  <si>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</si>
  <si>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</si>
  <si>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</si>
  <si>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</si>
  <si>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</si>
  <si>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</si>
  <si>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</si>
  <si>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</si>
  <si>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</si>
  <si>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</si>
  <si>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</si>
  <si>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</si>
  <si>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</si>
  <si>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</si>
  <si>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</si>
  <si>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</si>
  <si>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</si>
  <si>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</si>
  <si>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</si>
  <si>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</si>
  <si>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</si>
  <si>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</si>
  <si>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</si>
  <si>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</si>
  <si>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</si>
  <si>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</si>
  <si>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</si>
  <si>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</si>
  <si>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</si>
  <si>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</si>
  <si>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</si>
  <si>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</si>
  <si>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</si>
  <si>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</si>
  <si>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</si>
  <si>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</si>
  <si>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</si>
  <si>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</si>
  <si>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</si>
  <si>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</si>
  <si>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</si>
  <si>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</si>
  <si>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</si>
  <si>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</si>
  <si>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</si>
  <si>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</si>
  <si>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</si>
  <si>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</si>
  <si>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</si>
  <si>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</si>
  <si>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</si>
  <si>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</si>
  <si>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</si>
  <si>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</si>
  <si>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</si>
  <si>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</si>
  <si>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</si>
  <si>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</si>
  <si>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</si>
  <si>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</si>
  <si>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</si>
  <si>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</si>
  <si>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</si>
  <si>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</si>
  <si>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</si>
  <si>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</si>
  <si>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</si>
  <si>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</si>
  <si>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</si>
  <si>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</si>
  <si>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112年9月來臺旅客人次～按停留夜數分
Table 1-8  Visitor Arrivals  by Length of Stay,
September,2023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</si>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</sst>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4199.0</v>
      </c>
      <c r="E3" s="4" t="n">
        <v>10616.0</v>
      </c>
      <c r="F3" s="4" t="n">
        <v>20995.0</v>
      </c>
      <c r="G3" s="4" t="n">
        <v>21075.0</v>
      </c>
      <c r="H3" s="4" t="n">
        <v>19289.0</v>
      </c>
      <c r="I3" s="4" t="n">
        <v>5217.0</v>
      </c>
      <c r="J3" s="4" t="n">
        <v>1108.0</v>
      </c>
      <c r="K3" s="4" t="n">
        <v>231.0</v>
      </c>
      <c r="L3" s="4" t="n">
        <v>174.0</v>
      </c>
      <c r="M3" s="4" t="n">
        <v>6192.0</v>
      </c>
      <c r="N3" s="11" t="n">
        <f>SUM(D3:M3)</f>
        <v>89096.0</v>
      </c>
      <c r="O3" s="4" t="n">
        <v>652930.0</v>
      </c>
      <c r="P3" s="4" t="n">
        <v>382469.0</v>
      </c>
      <c r="Q3" s="11" t="n">
        <f>SUM(D3:L3)</f>
        <v>82904.0</v>
      </c>
      <c r="R3" s="6" t="n">
        <f ref="R3:R48" si="0" t="shared">IF(P3&lt;&gt;0,P3/SUM(D3:L3),0)</f>
        <v>4.613396217311589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487.0</v>
      </c>
      <c r="E4" s="5" t="n">
        <v>584.0</v>
      </c>
      <c r="F4" s="5" t="n">
        <v>837.0</v>
      </c>
      <c r="G4" s="5" t="n">
        <v>1069.0</v>
      </c>
      <c r="H4" s="5" t="n">
        <v>2117.0</v>
      </c>
      <c r="I4" s="5" t="n">
        <v>1947.0</v>
      </c>
      <c r="J4" s="5" t="n">
        <v>1182.0</v>
      </c>
      <c r="K4" s="5" t="n">
        <v>917.0</v>
      </c>
      <c r="L4" s="5" t="n">
        <v>771.0</v>
      </c>
      <c r="M4" s="5" t="n">
        <v>5492.0</v>
      </c>
      <c r="N4" s="11" t="n">
        <f ref="N4:N14" si="1" t="shared">SUM(D4:M4)</f>
        <v>15403.0</v>
      </c>
      <c r="O4" s="5" t="n">
        <v>682506.0</v>
      </c>
      <c r="P4" s="5" t="n">
        <v>170690.0</v>
      </c>
      <c r="Q4" s="11" t="n">
        <f ref="Q4:Q48" si="2" t="shared">SUM(D4:L4)</f>
        <v>9911.0</v>
      </c>
      <c r="R4" s="6" t="n">
        <f si="0" t="shared"/>
        <v>17.222278276662294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4550.0</v>
      </c>
      <c r="E5" s="5" t="n">
        <v>26416.0</v>
      </c>
      <c r="F5" s="5" t="n">
        <v>31437.0</v>
      </c>
      <c r="G5" s="5" t="n">
        <v>10652.0</v>
      </c>
      <c r="H5" s="5" t="n">
        <v>7243.0</v>
      </c>
      <c r="I5" s="5" t="n">
        <v>3475.0</v>
      </c>
      <c r="J5" s="5" t="n">
        <v>1867.0</v>
      </c>
      <c r="K5" s="5" t="n">
        <v>1385.0</v>
      </c>
      <c r="L5" s="5" t="n">
        <v>760.0</v>
      </c>
      <c r="M5" s="5" t="n">
        <v>5782.0</v>
      </c>
      <c r="N5" s="11" t="n">
        <f si="1" t="shared"/>
        <v>93567.0</v>
      </c>
      <c r="O5" s="5" t="n">
        <v>816259.0</v>
      </c>
      <c r="P5" s="5" t="n">
        <v>430798.0</v>
      </c>
      <c r="Q5" s="11" t="n">
        <f si="2" t="shared"/>
        <v>87785.0</v>
      </c>
      <c r="R5" s="6" t="n">
        <f si="0" t="shared"/>
        <v>4.907421541265592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1898.0</v>
      </c>
      <c r="E6" s="5" t="n">
        <v>9413.0</v>
      </c>
      <c r="F6" s="5" t="n">
        <v>26580.0</v>
      </c>
      <c r="G6" s="5" t="n">
        <v>7347.0</v>
      </c>
      <c r="H6" s="5" t="n">
        <v>3479.0</v>
      </c>
      <c r="I6" s="5" t="n">
        <v>1081.0</v>
      </c>
      <c r="J6" s="5" t="n">
        <v>533.0</v>
      </c>
      <c r="K6" s="5" t="n">
        <v>448.0</v>
      </c>
      <c r="L6" s="5" t="n">
        <v>297.0</v>
      </c>
      <c r="M6" s="5" t="n">
        <v>1018.0</v>
      </c>
      <c r="N6" s="11" t="n">
        <f si="1" t="shared"/>
        <v>52094.0</v>
      </c>
      <c r="O6" s="5" t="n">
        <v>336084.0</v>
      </c>
      <c r="P6" s="5" t="n">
        <v>214546.0</v>
      </c>
      <c r="Q6" s="11" t="n">
        <f si="2" t="shared"/>
        <v>51076.0</v>
      </c>
      <c r="R6" s="6" t="n">
        <f si="0" t="shared"/>
        <v>4.20052470827786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167.0</v>
      </c>
      <c r="E7" s="5" t="n">
        <v>140.0</v>
      </c>
      <c r="F7" s="5" t="n">
        <v>236.0</v>
      </c>
      <c r="G7" s="5" t="n">
        <v>256.0</v>
      </c>
      <c r="H7" s="5" t="n">
        <v>450.0</v>
      </c>
      <c r="I7" s="5" t="n">
        <v>331.0</v>
      </c>
      <c r="J7" s="5" t="n">
        <v>137.0</v>
      </c>
      <c r="K7" s="5" t="n">
        <v>187.0</v>
      </c>
      <c r="L7" s="5" t="n">
        <v>125.0</v>
      </c>
      <c r="M7" s="5" t="n">
        <v>517.0</v>
      </c>
      <c r="N7" s="11" t="n">
        <f si="1" t="shared"/>
        <v>2546.0</v>
      </c>
      <c r="O7" s="5" t="n">
        <v>154434.0</v>
      </c>
      <c r="P7" s="5" t="n">
        <v>29953.0</v>
      </c>
      <c r="Q7" s="11" t="n">
        <f si="2" t="shared"/>
        <v>2029.0</v>
      </c>
      <c r="R7" s="6" t="n">
        <f si="0" t="shared"/>
        <v>14.762444553967471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42.0</v>
      </c>
      <c r="E8" s="5" t="n">
        <v>103.0</v>
      </c>
      <c r="F8" s="5" t="n">
        <v>155.0</v>
      </c>
      <c r="G8" s="5" t="n">
        <v>131.0</v>
      </c>
      <c r="H8" s="5" t="n">
        <v>261.0</v>
      </c>
      <c r="I8" s="5" t="n">
        <v>216.0</v>
      </c>
      <c r="J8" s="5" t="n">
        <v>140.0</v>
      </c>
      <c r="K8" s="5" t="n">
        <v>47.0</v>
      </c>
      <c r="L8" s="5" t="n">
        <v>36.0</v>
      </c>
      <c r="M8" s="5" t="n">
        <v>78.0</v>
      </c>
      <c r="N8" s="11" t="n">
        <f si="1" t="shared"/>
        <v>1209.0</v>
      </c>
      <c r="O8" s="5" t="n">
        <v>26918.0</v>
      </c>
      <c r="P8" s="5" t="n">
        <v>13115.0</v>
      </c>
      <c r="Q8" s="11" t="n">
        <f si="2" t="shared"/>
        <v>1131.0</v>
      </c>
      <c r="R8" s="6" t="n">
        <f si="0" t="shared"/>
        <v>11.595932802829354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1025.0</v>
      </c>
      <c r="E9" s="5" t="n">
        <v>781.0</v>
      </c>
      <c r="F9" s="5" t="n">
        <v>2353.0</v>
      </c>
      <c r="G9" s="5" t="n">
        <v>5097.0</v>
      </c>
      <c r="H9" s="5" t="n">
        <v>13695.0</v>
      </c>
      <c r="I9" s="5" t="n">
        <v>3802.0</v>
      </c>
      <c r="J9" s="5" t="n">
        <v>1124.0</v>
      </c>
      <c r="K9" s="5" t="n">
        <v>539.0</v>
      </c>
      <c r="L9" s="5" t="n">
        <v>386.0</v>
      </c>
      <c r="M9" s="5" t="n">
        <v>1917.0</v>
      </c>
      <c r="N9" s="11" t="n">
        <f si="1" t="shared"/>
        <v>30719.0</v>
      </c>
      <c r="O9" s="5" t="n">
        <v>797985.0</v>
      </c>
      <c r="P9" s="5" t="n">
        <v>226778.0</v>
      </c>
      <c r="Q9" s="11" t="n">
        <f si="2" t="shared"/>
        <v>28802.0</v>
      </c>
      <c r="R9" s="6" t="n">
        <f si="0" t="shared"/>
        <v>7.8736893271300605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476.0</v>
      </c>
      <c r="E10" s="5" t="n">
        <v>1237.0</v>
      </c>
      <c r="F10" s="5" t="n">
        <v>3249.0</v>
      </c>
      <c r="G10" s="5" t="n">
        <v>4851.0</v>
      </c>
      <c r="H10" s="5" t="n">
        <v>12413.0</v>
      </c>
      <c r="I10" s="5" t="n">
        <v>5498.0</v>
      </c>
      <c r="J10" s="5" t="n">
        <v>813.0</v>
      </c>
      <c r="K10" s="5" t="n">
        <v>196.0</v>
      </c>
      <c r="L10" s="5" t="n">
        <v>83.0</v>
      </c>
      <c r="M10" s="5" t="n">
        <v>316.0</v>
      </c>
      <c r="N10" s="11" t="n">
        <f si="1" t="shared"/>
        <v>29132.0</v>
      </c>
      <c r="O10" s="5" t="n">
        <v>227948.0</v>
      </c>
      <c r="P10" s="5" t="n">
        <v>189043.0</v>
      </c>
      <c r="Q10" s="11" t="n">
        <f si="2" t="shared"/>
        <v>28816.0</v>
      </c>
      <c r="R10" s="6" t="n">
        <f si="0" t="shared"/>
        <v>6.560348417545808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337.0</v>
      </c>
      <c r="E11" s="5" t="n">
        <v>183.0</v>
      </c>
      <c r="F11" s="5" t="n">
        <v>545.0</v>
      </c>
      <c r="G11" s="5" t="n">
        <v>476.0</v>
      </c>
      <c r="H11" s="5" t="n">
        <v>1516.0</v>
      </c>
      <c r="I11" s="5" t="n">
        <v>1280.0</v>
      </c>
      <c r="J11" s="5" t="n">
        <v>646.0</v>
      </c>
      <c r="K11" s="5" t="n">
        <v>352.0</v>
      </c>
      <c r="L11" s="5" t="n">
        <v>183.0</v>
      </c>
      <c r="M11" s="5" t="n">
        <v>5231.0</v>
      </c>
      <c r="N11" s="11" t="n">
        <f si="1" t="shared"/>
        <v>10749.0</v>
      </c>
      <c r="O11" s="5" t="n">
        <v>7615858.0</v>
      </c>
      <c r="P11" s="5" t="n">
        <v>71878.0</v>
      </c>
      <c r="Q11" s="11" t="n">
        <f si="2" t="shared"/>
        <v>5518.0</v>
      </c>
      <c r="R11" s="6" t="n">
        <f si="0" t="shared"/>
        <v>13.026096411743385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997.0</v>
      </c>
      <c r="E12" s="5" t="n">
        <v>1961.0</v>
      </c>
      <c r="F12" s="5" t="n">
        <v>5340.0</v>
      </c>
      <c r="G12" s="5" t="n">
        <v>4381.0</v>
      </c>
      <c r="H12" s="5" t="n">
        <v>3824.0</v>
      </c>
      <c r="I12" s="5" t="n">
        <v>1904.0</v>
      </c>
      <c r="J12" s="5" t="n">
        <v>342.0</v>
      </c>
      <c r="K12" s="5" t="n">
        <v>452.0</v>
      </c>
      <c r="L12" s="5" t="n">
        <v>257.0</v>
      </c>
      <c r="M12" s="5" t="n">
        <v>6694.0</v>
      </c>
      <c r="N12" s="11" t="n">
        <f si="1" t="shared"/>
        <v>26152.0</v>
      </c>
      <c r="O12" s="5" t="n">
        <v>7719790.0</v>
      </c>
      <c r="P12" s="5" t="n">
        <v>129308.0</v>
      </c>
      <c r="Q12" s="11" t="n">
        <f si="2" t="shared"/>
        <v>19458.0</v>
      </c>
      <c r="R12" s="6" t="n">
        <f si="0" t="shared"/>
        <v>6.6454928564086755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382.0</v>
      </c>
      <c r="E13" s="5" t="n">
        <v>1689.0</v>
      </c>
      <c r="F13" s="5" t="n">
        <v>5589.0</v>
      </c>
      <c r="G13" s="5" t="n">
        <v>2591.0</v>
      </c>
      <c r="H13" s="5" t="n">
        <v>1955.0</v>
      </c>
      <c r="I13" s="5" t="n">
        <v>5051.0</v>
      </c>
      <c r="J13" s="5" t="n">
        <v>376.0</v>
      </c>
      <c r="K13" s="5" t="n">
        <v>390.0</v>
      </c>
      <c r="L13" s="5" t="n">
        <v>289.0</v>
      </c>
      <c r="M13" s="5" t="n">
        <v>3319.0</v>
      </c>
      <c r="N13" s="11" t="n">
        <f si="1" t="shared"/>
        <v>21631.0</v>
      </c>
      <c r="O13" s="5" t="n">
        <v>3282471.0</v>
      </c>
      <c r="P13" s="5" t="n">
        <v>152201.0</v>
      </c>
      <c r="Q13" s="11" t="n">
        <f si="2" t="shared"/>
        <v>18312.0</v>
      </c>
      <c r="R13" s="6" t="n">
        <f si="0" t="shared"/>
        <v>8.311544342507645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141.0</v>
      </c>
      <c r="E14" s="5" t="n">
        <v>558.0</v>
      </c>
      <c r="F14" s="5" t="n">
        <v>2672.0</v>
      </c>
      <c r="G14" s="5" t="n">
        <v>6738.0</v>
      </c>
      <c r="H14" s="5" t="n">
        <v>2738.0</v>
      </c>
      <c r="I14" s="5" t="n">
        <v>1805.0</v>
      </c>
      <c r="J14" s="5" t="n">
        <v>711.0</v>
      </c>
      <c r="K14" s="5" t="n">
        <v>921.0</v>
      </c>
      <c r="L14" s="5" t="n">
        <v>1223.0</v>
      </c>
      <c r="M14" s="5" t="n">
        <v>10654.0</v>
      </c>
      <c r="N14" s="11" t="n">
        <f si="1" t="shared"/>
        <v>28161.0</v>
      </c>
      <c r="O14" s="5" t="n">
        <v>9561741.0</v>
      </c>
      <c r="P14" s="5" t="n">
        <v>229378.0</v>
      </c>
      <c r="Q14" s="11" t="n">
        <f si="2" t="shared"/>
        <v>17507.0</v>
      </c>
      <c r="R14" s="6" t="n">
        <f si="0" t="shared"/>
        <v>13.102073456331754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69.0</v>
      </c>
      <c r="E15" s="5" t="n">
        <f ref="E15:M15" si="3" t="shared">E16-E9-E10-E11-E12-E13-E14</f>
        <v>41.0</v>
      </c>
      <c r="F15" s="5" t="n">
        <f si="3" t="shared"/>
        <v>98.0</v>
      </c>
      <c r="G15" s="5" t="n">
        <f si="3" t="shared"/>
        <v>195.0</v>
      </c>
      <c r="H15" s="5" t="n">
        <f si="3" t="shared"/>
        <v>270.0</v>
      </c>
      <c r="I15" s="5" t="n">
        <f si="3" t="shared"/>
        <v>224.0</v>
      </c>
      <c r="J15" s="5" t="n">
        <f si="3" t="shared"/>
        <v>157.0</v>
      </c>
      <c r="K15" s="5" t="n">
        <f si="3" t="shared"/>
        <v>56.0</v>
      </c>
      <c r="L15" s="5" t="n">
        <f si="3" t="shared"/>
        <v>44.0</v>
      </c>
      <c r="M15" s="5" t="n">
        <f si="3" t="shared"/>
        <v>209.0</v>
      </c>
      <c r="N15" s="5" t="n">
        <f ref="N15" si="4" t="shared">N16-N9-N10-N11-N12-N13-N14</f>
        <v>1363.0</v>
      </c>
      <c r="O15" s="5" t="n">
        <f>O16-O9-O10-O11-O12-O13-O14</f>
        <v>98901.0</v>
      </c>
      <c r="P15" s="5" t="n">
        <f>P16-P9-P10-P11-P12-P13-P14</f>
        <v>15213.0</v>
      </c>
      <c r="Q15" s="11" t="n">
        <f si="2" t="shared"/>
        <v>1154.0</v>
      </c>
      <c r="R15" s="6" t="n">
        <f si="0" t="shared"/>
        <v>13.182842287694974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3427.0</v>
      </c>
      <c r="E16" s="5" t="n">
        <v>6450.0</v>
      </c>
      <c r="F16" s="5" t="n">
        <v>19846.0</v>
      </c>
      <c r="G16" s="5" t="n">
        <v>24329.0</v>
      </c>
      <c r="H16" s="5" t="n">
        <v>36411.0</v>
      </c>
      <c r="I16" s="5" t="n">
        <v>19564.0</v>
      </c>
      <c r="J16" s="5" t="n">
        <v>4169.0</v>
      </c>
      <c r="K16" s="5" t="n">
        <v>2906.0</v>
      </c>
      <c r="L16" s="5" t="n">
        <v>2465.0</v>
      </c>
      <c r="M16" s="5" t="n">
        <v>28340.0</v>
      </c>
      <c r="N16" s="11" t="n">
        <f ref="N16:N48" si="5" t="shared">SUM(D16:M16)</f>
        <v>147907.0</v>
      </c>
      <c r="O16" s="5" t="n">
        <v>2.9304694E7</v>
      </c>
      <c r="P16" s="5" t="n">
        <v>1013799.0</v>
      </c>
      <c r="Q16" s="11" t="n">
        <f si="2" t="shared"/>
        <v>119567.0</v>
      </c>
      <c r="R16" s="6" t="n">
        <f si="0" t="shared"/>
        <v>8.478919768832537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154.0</v>
      </c>
      <c r="E17" s="5" t="n">
        <f ref="E17:M17" si="6" t="shared">E18-E16-E3-E4-E5-E6-E7-E8</f>
        <v>459.0</v>
      </c>
      <c r="F17" s="5" t="n">
        <f si="6" t="shared"/>
        <v>523.0</v>
      </c>
      <c r="G17" s="5" t="n">
        <f si="6" t="shared"/>
        <v>346.0</v>
      </c>
      <c r="H17" s="5" t="n">
        <f si="6" t="shared"/>
        <v>449.0</v>
      </c>
      <c r="I17" s="5" t="n">
        <f si="6" t="shared"/>
        <v>193.0</v>
      </c>
      <c r="J17" s="5" t="n">
        <f si="6" t="shared"/>
        <v>61.0</v>
      </c>
      <c r="K17" s="5" t="n">
        <f si="6" t="shared"/>
        <v>111.0</v>
      </c>
      <c r="L17" s="5" t="n">
        <f si="6" t="shared"/>
        <v>41.0</v>
      </c>
      <c r="M17" s="5" t="n">
        <f si="6" t="shared"/>
        <v>166.0</v>
      </c>
      <c r="N17" s="11" t="n">
        <f si="5" t="shared"/>
        <v>2503.0</v>
      </c>
      <c r="O17" s="5" t="n">
        <f>O18-O16-O3-O4-O5-O6-O7-O8</f>
        <v>79070.0</v>
      </c>
      <c r="P17" s="5" t="n">
        <f>P18-P16-P3-P4-P5-P6-P7-P8</f>
        <v>18713.0</v>
      </c>
      <c r="Q17" s="11" t="n">
        <f si="2" t="shared"/>
        <v>2337.0</v>
      </c>
      <c r="R17" s="6" t="n">
        <f si="0" t="shared"/>
        <v>8.00727428326915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14924.0</v>
      </c>
      <c r="E18" s="5" t="n">
        <v>54181.0</v>
      </c>
      <c r="F18" s="5" t="n">
        <v>100609.0</v>
      </c>
      <c r="G18" s="5" t="n">
        <v>65205.0</v>
      </c>
      <c r="H18" s="5" t="n">
        <v>69699.0</v>
      </c>
      <c r="I18" s="5" t="n">
        <v>32024.0</v>
      </c>
      <c r="J18" s="5" t="n">
        <v>9197.0</v>
      </c>
      <c r="K18" s="5" t="n">
        <v>6232.0</v>
      </c>
      <c r="L18" s="5" t="n">
        <v>4669.0</v>
      </c>
      <c r="M18" s="5" t="n">
        <v>47585.0</v>
      </c>
      <c r="N18" s="11" t="n">
        <f si="5" t="shared"/>
        <v>404325.0</v>
      </c>
      <c r="O18" s="5" t="n">
        <v>3.2052895E7</v>
      </c>
      <c r="P18" s="5" t="n">
        <v>2274083.0</v>
      </c>
      <c r="Q18" s="11" t="n">
        <f si="2" t="shared"/>
        <v>356740.0</v>
      </c>
      <c r="R18" s="6" t="n">
        <f si="0" t="shared"/>
        <v>6.3746229747154795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592.0</v>
      </c>
      <c r="E19" s="5" t="n">
        <v>546.0</v>
      </c>
      <c r="F19" s="5" t="n">
        <v>824.0</v>
      </c>
      <c r="G19" s="5" t="n">
        <v>685.0</v>
      </c>
      <c r="H19" s="5" t="n">
        <v>1181.0</v>
      </c>
      <c r="I19" s="5" t="n">
        <v>947.0</v>
      </c>
      <c r="J19" s="5" t="n">
        <v>507.0</v>
      </c>
      <c r="K19" s="5" t="n">
        <v>252.0</v>
      </c>
      <c r="L19" s="5" t="n">
        <v>129.0</v>
      </c>
      <c r="M19" s="5" t="n">
        <v>964.0</v>
      </c>
      <c r="N19" s="11" t="n">
        <f si="5" t="shared"/>
        <v>6627.0</v>
      </c>
      <c r="O19" s="5" t="n">
        <v>127998.0</v>
      </c>
      <c r="P19" s="5" t="n">
        <v>55536.0</v>
      </c>
      <c r="Q19" s="11" t="n">
        <f si="2" t="shared"/>
        <v>5663.0</v>
      </c>
      <c r="R19" s="6" t="n">
        <f si="0" t="shared"/>
        <v>9.80681617517217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3525.0</v>
      </c>
      <c r="E20" s="5" t="n">
        <v>2655.0</v>
      </c>
      <c r="F20" s="5" t="n">
        <v>3679.0</v>
      </c>
      <c r="G20" s="5" t="n">
        <v>3364.0</v>
      </c>
      <c r="H20" s="5" t="n">
        <v>6736.0</v>
      </c>
      <c r="I20" s="5" t="n">
        <v>6218.0</v>
      </c>
      <c r="J20" s="5" t="n">
        <v>2365.0</v>
      </c>
      <c r="K20" s="5" t="n">
        <v>1372.0</v>
      </c>
      <c r="L20" s="5" t="n">
        <v>759.0</v>
      </c>
      <c r="M20" s="5" t="n">
        <v>4275.0</v>
      </c>
      <c r="N20" s="11" t="n">
        <f si="5" t="shared"/>
        <v>34948.0</v>
      </c>
      <c r="O20" s="5" t="n">
        <v>589838.0</v>
      </c>
      <c r="P20" s="5" t="n">
        <v>308253.0</v>
      </c>
      <c r="Q20" s="11" t="n">
        <f si="2" t="shared"/>
        <v>30673.0</v>
      </c>
      <c r="R20" s="6" t="n">
        <f si="0" t="shared"/>
        <v>10.049652789097903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11.0</v>
      </c>
      <c r="E21" s="5" t="n">
        <v>17.0</v>
      </c>
      <c r="F21" s="5" t="n">
        <v>18.0</v>
      </c>
      <c r="G21" s="5" t="n">
        <v>18.0</v>
      </c>
      <c r="H21" s="5" t="n">
        <v>56.0</v>
      </c>
      <c r="I21" s="5" t="n">
        <v>59.0</v>
      </c>
      <c r="J21" s="5" t="n">
        <v>21.0</v>
      </c>
      <c r="K21" s="5" t="n">
        <v>9.0</v>
      </c>
      <c r="L21" s="5" t="n">
        <v>7.0</v>
      </c>
      <c r="M21" s="5" t="n">
        <v>35.0</v>
      </c>
      <c r="N21" s="11" t="n">
        <f si="5" t="shared"/>
        <v>251.0</v>
      </c>
      <c r="O21" s="5" t="n">
        <v>7698.0</v>
      </c>
      <c r="P21" s="5" t="n">
        <v>2545.0</v>
      </c>
      <c r="Q21" s="11" t="n">
        <f si="2" t="shared"/>
        <v>216.0</v>
      </c>
      <c r="R21" s="6" t="n">
        <f si="0" t="shared"/>
        <v>11.782407407407407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4.0</v>
      </c>
      <c r="E22" s="5" t="n">
        <v>16.0</v>
      </c>
      <c r="F22" s="5" t="n">
        <v>21.0</v>
      </c>
      <c r="G22" s="5" t="n">
        <v>17.0</v>
      </c>
      <c r="H22" s="5" t="n">
        <v>45.0</v>
      </c>
      <c r="I22" s="5" t="n">
        <v>33.0</v>
      </c>
      <c r="J22" s="5" t="n">
        <v>28.0</v>
      </c>
      <c r="K22" s="5" t="n">
        <v>16.0</v>
      </c>
      <c r="L22" s="5" t="n">
        <v>9.0</v>
      </c>
      <c r="M22" s="5" t="n">
        <v>28.0</v>
      </c>
      <c r="N22" s="11" t="n">
        <f si="5" t="shared"/>
        <v>217.0</v>
      </c>
      <c r="O22" s="5" t="n">
        <v>14465.0</v>
      </c>
      <c r="P22" s="5" t="n">
        <v>2794.0</v>
      </c>
      <c r="Q22" s="11" t="n">
        <f si="2" t="shared"/>
        <v>189.0</v>
      </c>
      <c r="R22" s="6" t="n">
        <f si="0" t="shared"/>
        <v>14.783068783068783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2.0</v>
      </c>
      <c r="F23" s="5" t="n">
        <v>0.0</v>
      </c>
      <c r="G23" s="5" t="n">
        <v>8.0</v>
      </c>
      <c r="H23" s="5" t="n">
        <v>13.0</v>
      </c>
      <c r="I23" s="5" t="n">
        <v>9.0</v>
      </c>
      <c r="J23" s="5" t="n">
        <v>10.0</v>
      </c>
      <c r="K23" s="5" t="n">
        <v>12.0</v>
      </c>
      <c r="L23" s="5" t="n">
        <v>1.0</v>
      </c>
      <c r="M23" s="5" t="n">
        <v>2.0</v>
      </c>
      <c r="N23" s="11" t="n">
        <f si="5" t="shared"/>
        <v>57.0</v>
      </c>
      <c r="O23" s="5" t="n">
        <v>2451.0</v>
      </c>
      <c r="P23" s="5" t="n">
        <v>932.0</v>
      </c>
      <c r="Q23" s="11" t="n">
        <f si="2" t="shared"/>
        <v>55.0</v>
      </c>
      <c r="R23" s="6" t="n">
        <f si="0" t="shared"/>
        <v>16.945454545454545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35.0</v>
      </c>
      <c r="E24" s="5" t="n">
        <f ref="E24:M24" si="7" t="shared">E25-E19-E20-E21-E22-E23</f>
        <v>56.0</v>
      </c>
      <c r="F24" s="5" t="n">
        <f si="7" t="shared"/>
        <v>64.0</v>
      </c>
      <c r="G24" s="5" t="n">
        <f si="7" t="shared"/>
        <v>42.0</v>
      </c>
      <c r="H24" s="5" t="n">
        <f si="7" t="shared"/>
        <v>121.0</v>
      </c>
      <c r="I24" s="5" t="n">
        <f si="7" t="shared"/>
        <v>180.0</v>
      </c>
      <c r="J24" s="5" t="n">
        <f si="7" t="shared"/>
        <v>123.0</v>
      </c>
      <c r="K24" s="5" t="n">
        <f si="7" t="shared"/>
        <v>81.0</v>
      </c>
      <c r="L24" s="5" t="n">
        <f si="7" t="shared"/>
        <v>53.0</v>
      </c>
      <c r="M24" s="5" t="n">
        <f si="7" t="shared"/>
        <v>198.0</v>
      </c>
      <c r="N24" s="11" t="n">
        <f si="5" t="shared"/>
        <v>953.0</v>
      </c>
      <c r="O24" s="5" t="n">
        <f>O25-O19-O20-O21-O22-O23</f>
        <v>99757.0</v>
      </c>
      <c r="P24" s="5" t="n">
        <f>P25-P19-P20-P21-P22-P23</f>
        <v>13453.0</v>
      </c>
      <c r="Q24" s="11" t="n">
        <f si="2" t="shared"/>
        <v>755.0</v>
      </c>
      <c r="R24" s="6" t="n">
        <f si="0" t="shared"/>
        <v>17.818543046357615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4167.0</v>
      </c>
      <c r="E25" s="5" t="n">
        <v>3292.0</v>
      </c>
      <c r="F25" s="5" t="n">
        <v>4606.0</v>
      </c>
      <c r="G25" s="5" t="n">
        <v>4134.0</v>
      </c>
      <c r="H25" s="5" t="n">
        <v>8152.0</v>
      </c>
      <c r="I25" s="5" t="n">
        <v>7446.0</v>
      </c>
      <c r="J25" s="5" t="n">
        <v>3054.0</v>
      </c>
      <c r="K25" s="5" t="n">
        <v>1742.0</v>
      </c>
      <c r="L25" s="5" t="n">
        <v>958.0</v>
      </c>
      <c r="M25" s="5" t="n">
        <v>5502.0</v>
      </c>
      <c r="N25" s="11" t="n">
        <f si="5" t="shared"/>
        <v>43053.0</v>
      </c>
      <c r="O25" s="5" t="n">
        <v>842207.0</v>
      </c>
      <c r="P25" s="5" t="n">
        <v>383513.0</v>
      </c>
      <c r="Q25" s="11" t="n">
        <f si="2" t="shared"/>
        <v>37551.0</v>
      </c>
      <c r="R25" s="6" t="n">
        <f si="0" t="shared"/>
        <v>10.213123485393199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29.0</v>
      </c>
      <c r="E26" s="5" t="n">
        <v>35.0</v>
      </c>
      <c r="F26" s="5" t="n">
        <v>30.0</v>
      </c>
      <c r="G26" s="5" t="n">
        <v>32.0</v>
      </c>
      <c r="H26" s="5" t="n">
        <v>64.0</v>
      </c>
      <c r="I26" s="5" t="n">
        <v>112.0</v>
      </c>
      <c r="J26" s="5" t="n">
        <v>76.0</v>
      </c>
      <c r="K26" s="5" t="n">
        <v>41.0</v>
      </c>
      <c r="L26" s="5" t="n">
        <v>22.0</v>
      </c>
      <c r="M26" s="5" t="n">
        <v>64.0</v>
      </c>
      <c r="N26" s="11" t="n">
        <f si="5" t="shared"/>
        <v>505.0</v>
      </c>
      <c r="O26" s="5" t="n">
        <v>14542.0</v>
      </c>
      <c r="P26" s="5" t="n">
        <v>7046.0</v>
      </c>
      <c r="Q26" s="11" t="n">
        <f si="2" t="shared"/>
        <v>441.0</v>
      </c>
      <c r="R26" s="6" t="n">
        <f si="0" t="shared"/>
        <v>15.977324263038549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145.0</v>
      </c>
      <c r="E27" s="5" t="n">
        <v>238.0</v>
      </c>
      <c r="F27" s="5" t="n">
        <v>226.0</v>
      </c>
      <c r="G27" s="5" t="n">
        <v>195.0</v>
      </c>
      <c r="H27" s="5" t="n">
        <v>405.0</v>
      </c>
      <c r="I27" s="5" t="n">
        <v>593.0</v>
      </c>
      <c r="J27" s="5" t="n">
        <v>371.0</v>
      </c>
      <c r="K27" s="5" t="n">
        <v>212.0</v>
      </c>
      <c r="L27" s="5" t="n">
        <v>128.0</v>
      </c>
      <c r="M27" s="5" t="n">
        <v>380.0</v>
      </c>
      <c r="N27" s="11" t="n">
        <f si="5" t="shared"/>
        <v>2893.0</v>
      </c>
      <c r="O27" s="5" t="n">
        <v>73172.0</v>
      </c>
      <c r="P27" s="5" t="n">
        <v>37711.0</v>
      </c>
      <c r="Q27" s="11" t="n">
        <f si="2" t="shared"/>
        <v>2513.0</v>
      </c>
      <c r="R27" s="6" t="n">
        <f si="0" t="shared"/>
        <v>15.006366892160765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193.0</v>
      </c>
      <c r="E28" s="5" t="n">
        <v>312.0</v>
      </c>
      <c r="F28" s="5" t="n">
        <v>403.0</v>
      </c>
      <c r="G28" s="5" t="n">
        <v>399.0</v>
      </c>
      <c r="H28" s="5" t="n">
        <v>652.0</v>
      </c>
      <c r="I28" s="5" t="n">
        <v>960.0</v>
      </c>
      <c r="J28" s="5" t="n">
        <v>674.0</v>
      </c>
      <c r="K28" s="5" t="n">
        <v>247.0</v>
      </c>
      <c r="L28" s="5" t="n">
        <v>94.0</v>
      </c>
      <c r="M28" s="5" t="n">
        <v>465.0</v>
      </c>
      <c r="N28" s="11" t="n">
        <f si="5" t="shared"/>
        <v>4399.0</v>
      </c>
      <c r="O28" s="5" t="n">
        <v>79045.0</v>
      </c>
      <c r="P28" s="5" t="n">
        <v>49644.0</v>
      </c>
      <c r="Q28" s="11" t="n">
        <f si="2" t="shared"/>
        <v>3934.0</v>
      </c>
      <c r="R28" s="6" t="n">
        <f si="0" t="shared"/>
        <v>12.619217081850534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86.0</v>
      </c>
      <c r="E29" s="5" t="n">
        <v>121.0</v>
      </c>
      <c r="F29" s="5" t="n">
        <v>127.0</v>
      </c>
      <c r="G29" s="5" t="n">
        <v>77.0</v>
      </c>
      <c r="H29" s="5" t="n">
        <v>183.0</v>
      </c>
      <c r="I29" s="5" t="n">
        <v>167.0</v>
      </c>
      <c r="J29" s="5" t="n">
        <v>77.0</v>
      </c>
      <c r="K29" s="5" t="n">
        <v>53.0</v>
      </c>
      <c r="L29" s="5" t="n">
        <v>28.0</v>
      </c>
      <c r="M29" s="5" t="n">
        <v>177.0</v>
      </c>
      <c r="N29" s="11" t="n">
        <f si="5" t="shared"/>
        <v>1096.0</v>
      </c>
      <c r="O29" s="5" t="n">
        <v>20239.0</v>
      </c>
      <c r="P29" s="5" t="n">
        <v>9939.0</v>
      </c>
      <c r="Q29" s="11" t="n">
        <f si="2" t="shared"/>
        <v>919.0</v>
      </c>
      <c r="R29" s="6" t="n">
        <f si="0" t="shared"/>
        <v>10.815016322089228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96.0</v>
      </c>
      <c r="E30" s="5" t="n">
        <v>89.0</v>
      </c>
      <c r="F30" s="5" t="n">
        <v>107.0</v>
      </c>
      <c r="G30" s="5" t="n">
        <v>130.0</v>
      </c>
      <c r="H30" s="5" t="n">
        <v>230.0</v>
      </c>
      <c r="I30" s="5" t="n">
        <v>310.0</v>
      </c>
      <c r="J30" s="5" t="n">
        <v>197.0</v>
      </c>
      <c r="K30" s="5" t="n">
        <v>80.0</v>
      </c>
      <c r="L30" s="5" t="n">
        <v>29.0</v>
      </c>
      <c r="M30" s="5" t="n">
        <v>167.0</v>
      </c>
      <c r="N30" s="11" t="n">
        <f si="5" t="shared"/>
        <v>1435.0</v>
      </c>
      <c r="O30" s="5" t="n">
        <v>23139.0</v>
      </c>
      <c r="P30" s="5" t="n">
        <v>15709.0</v>
      </c>
      <c r="Q30" s="11" t="n">
        <f si="2" t="shared"/>
        <v>1268.0</v>
      </c>
      <c r="R30" s="6" t="n">
        <f si="0" t="shared"/>
        <v>12.388801261829652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39.0</v>
      </c>
      <c r="E31" s="5" t="n">
        <v>54.0</v>
      </c>
      <c r="F31" s="5" t="n">
        <v>73.0</v>
      </c>
      <c r="G31" s="5" t="n">
        <v>74.0</v>
      </c>
      <c r="H31" s="5" t="n">
        <v>132.0</v>
      </c>
      <c r="I31" s="5" t="n">
        <v>209.0</v>
      </c>
      <c r="J31" s="5" t="n">
        <v>98.0</v>
      </c>
      <c r="K31" s="5" t="n">
        <v>21.0</v>
      </c>
      <c r="L31" s="5" t="n">
        <v>20.0</v>
      </c>
      <c r="M31" s="5" t="n">
        <v>11.0</v>
      </c>
      <c r="N31" s="11" t="n">
        <f si="5" t="shared"/>
        <v>731.0</v>
      </c>
      <c r="O31" s="5" t="n">
        <v>11077.0</v>
      </c>
      <c r="P31" s="5" t="n">
        <v>8245.0</v>
      </c>
      <c r="Q31" s="11" t="n">
        <f si="2" t="shared"/>
        <v>720.0</v>
      </c>
      <c r="R31" s="6" t="n">
        <f si="0" t="shared"/>
        <v>11.45138888888889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35.0</v>
      </c>
      <c r="E32" s="5" t="n">
        <v>50.0</v>
      </c>
      <c r="F32" s="5" t="n">
        <v>62.0</v>
      </c>
      <c r="G32" s="5" t="n">
        <v>61.0</v>
      </c>
      <c r="H32" s="5" t="n">
        <v>116.0</v>
      </c>
      <c r="I32" s="5" t="n">
        <v>263.0</v>
      </c>
      <c r="J32" s="5" t="n">
        <v>99.0</v>
      </c>
      <c r="K32" s="5" t="n">
        <v>47.0</v>
      </c>
      <c r="L32" s="5" t="n">
        <v>26.0</v>
      </c>
      <c r="M32" s="5" t="n">
        <v>61.0</v>
      </c>
      <c r="N32" s="11" t="n">
        <f si="5" t="shared"/>
        <v>820.0</v>
      </c>
      <c r="O32" s="5" t="n">
        <v>21823.0</v>
      </c>
      <c r="P32" s="5" t="n">
        <v>10357.0</v>
      </c>
      <c r="Q32" s="11" t="n">
        <f si="2" t="shared"/>
        <v>759.0</v>
      </c>
      <c r="R32" s="6" t="n">
        <f si="0" t="shared"/>
        <v>13.645586297760211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390.0</v>
      </c>
      <c r="E33" s="5" t="n">
        <v>315.0</v>
      </c>
      <c r="F33" s="5" t="n">
        <v>459.0</v>
      </c>
      <c r="G33" s="5" t="n">
        <v>479.0</v>
      </c>
      <c r="H33" s="5" t="n">
        <v>694.0</v>
      </c>
      <c r="I33" s="5" t="n">
        <v>716.0</v>
      </c>
      <c r="J33" s="5" t="n">
        <v>445.0</v>
      </c>
      <c r="K33" s="5" t="n">
        <v>348.0</v>
      </c>
      <c r="L33" s="5" t="n">
        <v>140.0</v>
      </c>
      <c r="M33" s="5" t="n">
        <v>407.0</v>
      </c>
      <c r="N33" s="11" t="n">
        <f si="5" t="shared"/>
        <v>4393.0</v>
      </c>
      <c r="O33" s="5" t="n">
        <v>108170.0</v>
      </c>
      <c r="P33" s="5" t="n">
        <v>51226.0</v>
      </c>
      <c r="Q33" s="11" t="n">
        <f si="2" t="shared"/>
        <v>3986.0</v>
      </c>
      <c r="R33" s="6" t="n">
        <f si="0" t="shared"/>
        <v>12.851480180632212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34.0</v>
      </c>
      <c r="E34" s="5" t="n">
        <v>54.0</v>
      </c>
      <c r="F34" s="5" t="n">
        <v>52.0</v>
      </c>
      <c r="G34" s="5" t="n">
        <v>51.0</v>
      </c>
      <c r="H34" s="5" t="n">
        <v>67.0</v>
      </c>
      <c r="I34" s="5" t="n">
        <v>136.0</v>
      </c>
      <c r="J34" s="5" t="n">
        <v>102.0</v>
      </c>
      <c r="K34" s="5" t="n">
        <v>43.0</v>
      </c>
      <c r="L34" s="5" t="n">
        <v>15.0</v>
      </c>
      <c r="M34" s="5" t="n">
        <v>95.0</v>
      </c>
      <c r="N34" s="11" t="n">
        <f si="5" t="shared"/>
        <v>649.0</v>
      </c>
      <c r="O34" s="5" t="n">
        <v>10549.0</v>
      </c>
      <c r="P34" s="5" t="n">
        <v>7665.0</v>
      </c>
      <c r="Q34" s="11" t="n">
        <f si="2" t="shared"/>
        <v>554.0</v>
      </c>
      <c r="R34" s="6" t="n">
        <f si="0" t="shared"/>
        <v>13.835740072202166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16.0</v>
      </c>
      <c r="E35" s="5" t="n">
        <v>19.0</v>
      </c>
      <c r="F35" s="5" t="n">
        <v>9.0</v>
      </c>
      <c r="G35" s="5" t="n">
        <v>13.0</v>
      </c>
      <c r="H35" s="5" t="n">
        <v>16.0</v>
      </c>
      <c r="I35" s="5" t="n">
        <v>13.0</v>
      </c>
      <c r="J35" s="5" t="n">
        <v>9.0</v>
      </c>
      <c r="K35" s="5" t="n">
        <v>3.0</v>
      </c>
      <c r="L35" s="5" t="n">
        <v>4.0</v>
      </c>
      <c r="M35" s="5" t="n">
        <v>29.0</v>
      </c>
      <c r="N35" s="11" t="n">
        <f si="5" t="shared"/>
        <v>131.0</v>
      </c>
      <c r="O35" s="5" t="n">
        <v>1515.0</v>
      </c>
      <c r="P35" s="5" t="n">
        <v>992.0</v>
      </c>
      <c r="Q35" s="11" t="n">
        <f si="2" t="shared"/>
        <v>102.0</v>
      </c>
      <c r="R35" s="6" t="n">
        <f si="0" t="shared"/>
        <v>9.72549019607843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21.0</v>
      </c>
      <c r="E36" s="5" t="n">
        <v>19.0</v>
      </c>
      <c r="F36" s="5" t="n">
        <v>41.0</v>
      </c>
      <c r="G36" s="5" t="n">
        <v>34.0</v>
      </c>
      <c r="H36" s="5" t="n">
        <v>86.0</v>
      </c>
      <c r="I36" s="5" t="n">
        <v>76.0</v>
      </c>
      <c r="J36" s="5" t="n">
        <v>33.0</v>
      </c>
      <c r="K36" s="5" t="n">
        <v>21.0</v>
      </c>
      <c r="L36" s="5" t="n">
        <v>9.0</v>
      </c>
      <c r="M36" s="5" t="n">
        <v>20.0</v>
      </c>
      <c r="N36" s="11" t="n">
        <f si="5" t="shared"/>
        <v>360.0</v>
      </c>
      <c r="O36" s="5" t="n">
        <v>5253.0</v>
      </c>
      <c r="P36" s="5" t="n">
        <v>3894.0</v>
      </c>
      <c r="Q36" s="11" t="n">
        <f si="2" t="shared"/>
        <v>340.0</v>
      </c>
      <c r="R36" s="6" t="n">
        <f si="0" t="shared"/>
        <v>11.452941176470588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35.0</v>
      </c>
      <c r="E37" s="5" t="n">
        <v>14.0</v>
      </c>
      <c r="F37" s="5" t="n">
        <v>18.0</v>
      </c>
      <c r="G37" s="5" t="n">
        <v>15.0</v>
      </c>
      <c r="H37" s="5" t="n">
        <v>70.0</v>
      </c>
      <c r="I37" s="5" t="n">
        <v>56.0</v>
      </c>
      <c r="J37" s="5" t="n">
        <v>43.0</v>
      </c>
      <c r="K37" s="5" t="n">
        <v>30.0</v>
      </c>
      <c r="L37" s="5" t="n">
        <v>13.0</v>
      </c>
      <c r="M37" s="5" t="n">
        <v>75.0</v>
      </c>
      <c r="N37" s="11" t="n">
        <f si="5" t="shared"/>
        <v>369.0</v>
      </c>
      <c r="O37" s="5" t="n">
        <v>20190.0</v>
      </c>
      <c r="P37" s="5" t="n">
        <v>4578.0</v>
      </c>
      <c r="Q37" s="11" t="n">
        <f si="2" t="shared"/>
        <v>294.0</v>
      </c>
      <c r="R37" s="6" t="n">
        <f si="0" t="shared"/>
        <v>15.571428571428571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283.0</v>
      </c>
      <c r="E38" s="5" t="n">
        <f ref="E38:M38" si="8" t="shared">E39-E26-E27-E28-E29-E30-E31-E32-E33-E34-E35-E36-E37</f>
        <v>246.0</v>
      </c>
      <c r="F38" s="5" t="n">
        <f si="8" t="shared"/>
        <v>337.0</v>
      </c>
      <c r="G38" s="5" t="n">
        <f si="8" t="shared"/>
        <v>328.0</v>
      </c>
      <c r="H38" s="5" t="n">
        <f si="8" t="shared"/>
        <v>735.0</v>
      </c>
      <c r="I38" s="5" t="n">
        <f si="8" t="shared"/>
        <v>669.0</v>
      </c>
      <c r="J38" s="5" t="n">
        <f si="8" t="shared"/>
        <v>373.0</v>
      </c>
      <c r="K38" s="5" t="n">
        <f si="8" t="shared"/>
        <v>255.0</v>
      </c>
      <c r="L38" s="5" t="n">
        <f si="8" t="shared"/>
        <v>116.0</v>
      </c>
      <c r="M38" s="5" t="n">
        <f si="8" t="shared"/>
        <v>586.0</v>
      </c>
      <c r="N38" s="11" t="n">
        <f si="5" t="shared"/>
        <v>3928.0</v>
      </c>
      <c r="O38" s="5" t="n">
        <f>O39-O26-O27-O28-O29-O30-O31-O32-O33-O34-O35-O36-O37</f>
        <v>83177.0</v>
      </c>
      <c r="P38" s="5" t="n">
        <f>P39-P26-P27-P28-P29-P30-P31-P32-P33-P34-P35-P36-P37</f>
        <v>42638.0</v>
      </c>
      <c r="Q38" s="11" t="n">
        <f si="2" t="shared"/>
        <v>3342.0</v>
      </c>
      <c r="R38" s="6" t="n">
        <f si="0" t="shared"/>
        <v>12.758228605625375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1402.0</v>
      </c>
      <c r="E39" s="5" t="n">
        <v>1566.0</v>
      </c>
      <c r="F39" s="5" t="n">
        <v>1944.0</v>
      </c>
      <c r="G39" s="5" t="n">
        <v>1888.0</v>
      </c>
      <c r="H39" s="5" t="n">
        <v>3450.0</v>
      </c>
      <c r="I39" s="5" t="n">
        <v>4280.0</v>
      </c>
      <c r="J39" s="5" t="n">
        <v>2597.0</v>
      </c>
      <c r="K39" s="5" t="n">
        <v>1401.0</v>
      </c>
      <c r="L39" s="5" t="n">
        <v>644.0</v>
      </c>
      <c r="M39" s="5" t="n">
        <v>2537.0</v>
      </c>
      <c r="N39" s="11" t="n">
        <f si="5" t="shared"/>
        <v>21709.0</v>
      </c>
      <c r="O39" s="5" t="n">
        <v>471891.0</v>
      </c>
      <c r="P39" s="5" t="n">
        <v>249644.0</v>
      </c>
      <c r="Q39" s="11" t="n">
        <f si="2" t="shared"/>
        <v>19172.0</v>
      </c>
      <c r="R39" s="6" t="n">
        <f si="0" t="shared"/>
        <v>13.02128103484248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607.0</v>
      </c>
      <c r="E40" s="5" t="n">
        <v>462.0</v>
      </c>
      <c r="F40" s="5" t="n">
        <v>709.0</v>
      </c>
      <c r="G40" s="5" t="n">
        <v>738.0</v>
      </c>
      <c r="H40" s="5" t="n">
        <v>1457.0</v>
      </c>
      <c r="I40" s="5" t="n">
        <v>1345.0</v>
      </c>
      <c r="J40" s="5" t="n">
        <v>399.0</v>
      </c>
      <c r="K40" s="5" t="n">
        <v>161.0</v>
      </c>
      <c r="L40" s="5" t="n">
        <v>75.0</v>
      </c>
      <c r="M40" s="5" t="n">
        <v>903.0</v>
      </c>
      <c r="N40" s="11" t="n">
        <f si="5" t="shared"/>
        <v>6856.0</v>
      </c>
      <c r="O40" s="5" t="n">
        <v>93665.0</v>
      </c>
      <c r="P40" s="5" t="n">
        <v>50447.0</v>
      </c>
      <c r="Q40" s="11" t="n">
        <f si="2" t="shared"/>
        <v>5953.0</v>
      </c>
      <c r="R40" s="6" t="n">
        <f si="0" t="shared"/>
        <v>8.474214681673105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114.0</v>
      </c>
      <c r="E41" s="5" t="n">
        <v>68.0</v>
      </c>
      <c r="F41" s="5" t="n">
        <v>90.0</v>
      </c>
      <c r="G41" s="5" t="n">
        <v>112.0</v>
      </c>
      <c r="H41" s="5" t="n">
        <v>233.0</v>
      </c>
      <c r="I41" s="5" t="n">
        <v>189.0</v>
      </c>
      <c r="J41" s="5" t="n">
        <v>67.0</v>
      </c>
      <c r="K41" s="5" t="n">
        <v>27.0</v>
      </c>
      <c r="L41" s="5" t="n">
        <v>23.0</v>
      </c>
      <c r="M41" s="5" t="n">
        <v>129.0</v>
      </c>
      <c r="N41" s="11" t="n">
        <f si="5" t="shared"/>
        <v>1052.0</v>
      </c>
      <c r="O41" s="5" t="n">
        <v>15626.0</v>
      </c>
      <c r="P41" s="5" t="n">
        <v>8822.0</v>
      </c>
      <c r="Q41" s="11" t="n">
        <f si="2" t="shared"/>
        <v>923.0</v>
      </c>
      <c r="R41" s="6" t="n">
        <f si="0" t="shared"/>
        <v>9.557963163596966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7.0</v>
      </c>
      <c r="E42" s="5" t="n">
        <f ref="E42:M42" si="9" t="shared">E43-E40-E41</f>
        <v>6.0</v>
      </c>
      <c r="F42" s="5" t="n">
        <f si="9" t="shared"/>
        <v>9.0</v>
      </c>
      <c r="G42" s="5" t="n">
        <f si="9" t="shared"/>
        <v>10.0</v>
      </c>
      <c r="H42" s="5" t="n">
        <f si="9" t="shared"/>
        <v>27.0</v>
      </c>
      <c r="I42" s="5" t="n">
        <f si="9" t="shared"/>
        <v>26.0</v>
      </c>
      <c r="J42" s="5" t="n">
        <f si="9" t="shared"/>
        <v>27.0</v>
      </c>
      <c r="K42" s="5" t="n">
        <f si="9" t="shared"/>
        <v>12.0</v>
      </c>
      <c r="L42" s="5" t="n">
        <f si="9" t="shared"/>
        <v>5.0</v>
      </c>
      <c r="M42" s="5" t="n">
        <f si="9" t="shared"/>
        <v>26.0</v>
      </c>
      <c r="N42" s="11" t="n">
        <f si="5" t="shared"/>
        <v>155.0</v>
      </c>
      <c r="O42" s="5" t="n">
        <f>O43-O40-O41</f>
        <v>9107.0</v>
      </c>
      <c r="P42" s="5" t="n">
        <f>P43-P40-P41</f>
        <v>1953.0</v>
      </c>
      <c r="Q42" s="11" t="n">
        <f si="2" t="shared"/>
        <v>129.0</v>
      </c>
      <c r="R42" s="6" t="n">
        <f si="0" t="shared"/>
        <v>15.13953488372093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728.0</v>
      </c>
      <c r="E43" s="5" t="n">
        <v>536.0</v>
      </c>
      <c r="F43" s="5" t="n">
        <v>808.0</v>
      </c>
      <c r="G43" s="5" t="n">
        <v>860.0</v>
      </c>
      <c r="H43" s="5" t="n">
        <v>1717.0</v>
      </c>
      <c r="I43" s="5" t="n">
        <v>1560.0</v>
      </c>
      <c r="J43" s="5" t="n">
        <v>493.0</v>
      </c>
      <c r="K43" s="5" t="n">
        <v>200.0</v>
      </c>
      <c r="L43" s="5" t="n">
        <v>103.0</v>
      </c>
      <c r="M43" s="5" t="n">
        <v>1058.0</v>
      </c>
      <c r="N43" s="11" t="n">
        <f si="5" t="shared"/>
        <v>8063.0</v>
      </c>
      <c r="O43" s="5" t="n">
        <v>118398.0</v>
      </c>
      <c r="P43" s="5" t="n">
        <v>61222.0</v>
      </c>
      <c r="Q43" s="11" t="n">
        <f si="2" t="shared"/>
        <v>7005.0</v>
      </c>
      <c r="R43" s="6" t="n">
        <f si="0" t="shared"/>
        <v>8.739757316202713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8.0</v>
      </c>
      <c r="E44" s="8" t="n">
        <v>19.0</v>
      </c>
      <c r="F44" s="8" t="n">
        <v>16.0</v>
      </c>
      <c r="G44" s="8" t="n">
        <v>17.0</v>
      </c>
      <c r="H44" s="8" t="n">
        <v>36.0</v>
      </c>
      <c r="I44" s="8" t="n">
        <v>22.0</v>
      </c>
      <c r="J44" s="8" t="n">
        <v>34.0</v>
      </c>
      <c r="K44" s="8" t="n">
        <v>34.0</v>
      </c>
      <c r="L44" s="8" t="n">
        <v>18.0</v>
      </c>
      <c r="M44" s="8" t="n">
        <v>66.0</v>
      </c>
      <c r="N44" s="11" t="n">
        <f si="5" t="shared"/>
        <v>270.0</v>
      </c>
      <c r="O44" s="8" t="n">
        <v>38837.0</v>
      </c>
      <c r="P44" s="8" t="n">
        <v>4195.0</v>
      </c>
      <c r="Q44" s="11" t="n">
        <f si="2" t="shared"/>
        <v>204.0</v>
      </c>
      <c r="R44" s="6" t="n">
        <f si="0" t="shared"/>
        <v>20.563725490196077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12.0</v>
      </c>
      <c r="E45" s="8" t="n">
        <f ref="E45:M45" si="10" t="shared">E46-E44</f>
        <v>9.0</v>
      </c>
      <c r="F45" s="8" t="n">
        <f si="10" t="shared"/>
        <v>22.0</v>
      </c>
      <c r="G45" s="8" t="n">
        <f si="10" t="shared"/>
        <v>22.0</v>
      </c>
      <c r="H45" s="8" t="n">
        <f si="10" t="shared"/>
        <v>66.0</v>
      </c>
      <c r="I45" s="8" t="n">
        <f si="10" t="shared"/>
        <v>43.0</v>
      </c>
      <c r="J45" s="8" t="n">
        <f si="10" t="shared"/>
        <v>53.0</v>
      </c>
      <c r="K45" s="8" t="n">
        <f si="10" t="shared"/>
        <v>31.0</v>
      </c>
      <c r="L45" s="8" t="n">
        <f si="10" t="shared"/>
        <v>17.0</v>
      </c>
      <c r="M45" s="8" t="n">
        <f si="10" t="shared"/>
        <v>104.0</v>
      </c>
      <c r="N45" s="11" t="n">
        <f si="5" t="shared"/>
        <v>379.0</v>
      </c>
      <c r="O45" s="8" t="n">
        <f>O46-O44</f>
        <v>73827.0</v>
      </c>
      <c r="P45" s="8" t="n">
        <f>P46-P44</f>
        <v>5044.0</v>
      </c>
      <c r="Q45" s="11" t="n">
        <f si="2" t="shared"/>
        <v>275.0</v>
      </c>
      <c r="R45" s="6" t="n">
        <f si="0" t="shared"/>
        <v>18.341818181818184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20.0</v>
      </c>
      <c r="E46" s="8" t="n">
        <v>28.0</v>
      </c>
      <c r="F46" s="8" t="n">
        <v>38.0</v>
      </c>
      <c r="G46" s="8" t="n">
        <v>39.0</v>
      </c>
      <c r="H46" s="8" t="n">
        <v>102.0</v>
      </c>
      <c r="I46" s="8" t="n">
        <v>65.0</v>
      </c>
      <c r="J46" s="8" t="n">
        <v>87.0</v>
      </c>
      <c r="K46" s="8" t="n">
        <v>65.0</v>
      </c>
      <c r="L46" s="8" t="n">
        <v>35.0</v>
      </c>
      <c r="M46" s="8" t="n">
        <v>170.0</v>
      </c>
      <c r="N46" s="11" t="n">
        <f si="5" t="shared"/>
        <v>649.0</v>
      </c>
      <c r="O46" s="8" t="n">
        <v>112664.0</v>
      </c>
      <c r="P46" s="8" t="n">
        <v>9239.0</v>
      </c>
      <c r="Q46" s="11" t="n">
        <f si="2" t="shared"/>
        <v>479.0</v>
      </c>
      <c r="R46" s="6" t="n">
        <f si="0" t="shared"/>
        <v>19.288100208768267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3.0</v>
      </c>
      <c r="E47" s="5" t="n">
        <v>12.0</v>
      </c>
      <c r="F47" s="5" t="n">
        <v>19.0</v>
      </c>
      <c r="G47" s="5" t="n">
        <v>9.0</v>
      </c>
      <c r="H47" s="5" t="n">
        <v>16.0</v>
      </c>
      <c r="I47" s="5" t="n">
        <v>10.0</v>
      </c>
      <c r="J47" s="5" t="n">
        <v>4.0</v>
      </c>
      <c r="K47" s="5" t="n">
        <v>2.0</v>
      </c>
      <c r="L47" s="5" t="n">
        <v>4.0</v>
      </c>
      <c r="M47" s="5" t="n">
        <v>27.0</v>
      </c>
      <c r="N47" s="11" t="n">
        <f si="5" t="shared"/>
        <v>106.0</v>
      </c>
      <c r="O47" s="5" t="n">
        <v>6974.0</v>
      </c>
      <c r="P47" s="5" t="n">
        <v>781.0</v>
      </c>
      <c r="Q47" s="11" t="n">
        <f si="2" t="shared"/>
        <v>79.0</v>
      </c>
      <c r="R47" s="6" t="n">
        <f si="0" t="shared"/>
        <v>9.886075949367088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21244.0</v>
      </c>
      <c r="E48" s="5" t="n">
        <f ref="E48:M48" si="11" t="shared">E47+E46+E43+E39+E25+E18</f>
        <v>59615.0</v>
      </c>
      <c r="F48" s="5" t="n">
        <f si="11" t="shared"/>
        <v>108024.0</v>
      </c>
      <c r="G48" s="5" t="n">
        <f si="11" t="shared"/>
        <v>72135.0</v>
      </c>
      <c r="H48" s="5" t="n">
        <f si="11" t="shared"/>
        <v>83136.0</v>
      </c>
      <c r="I48" s="5" t="n">
        <f si="11" t="shared"/>
        <v>45385.0</v>
      </c>
      <c r="J48" s="5" t="n">
        <f si="11" t="shared"/>
        <v>15432.0</v>
      </c>
      <c r="K48" s="5" t="n">
        <f si="11" t="shared"/>
        <v>9642.0</v>
      </c>
      <c r="L48" s="5" t="n">
        <f si="11" t="shared"/>
        <v>6413.0</v>
      </c>
      <c r="M48" s="5" t="n">
        <f si="11" t="shared"/>
        <v>56879.0</v>
      </c>
      <c r="N48" s="11" t="n">
        <f si="5" t="shared"/>
        <v>477905.0</v>
      </c>
      <c r="O48" s="5" t="n">
        <f>O47+O46+O43+O39+O25+O18</f>
        <v>3.3605029E7</v>
      </c>
      <c r="P48" s="5" t="n">
        <f>P47+P46+P43+P39+P25+P18</f>
        <v>2978482.0</v>
      </c>
      <c r="Q48" s="11" t="n">
        <f si="2" t="shared"/>
        <v>421026.0</v>
      </c>
      <c r="R48" s="6" t="n">
        <f si="0" t="shared"/>
        <v>7.074342202144286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4.44523493162867</v>
      </c>
      <c r="E49" s="6" t="n">
        <f ref="E49" si="13" t="shared">E48/$N$48*100</f>
        <v>12.474236511440557</v>
      </c>
      <c r="F49" s="6" t="n">
        <f ref="F49" si="14" t="shared">F48/$N$48*100</f>
        <v>22.603655538234587</v>
      </c>
      <c r="G49" s="6" t="n">
        <f ref="G49" si="15" t="shared">G48/$N$48*100</f>
        <v>15.094004038459527</v>
      </c>
      <c r="H49" s="6" t="n">
        <f ref="H49" si="16" t="shared">H48/$N$48*100</f>
        <v>17.395925968550234</v>
      </c>
      <c r="I49" s="6" t="n">
        <f ref="I49" si="17" t="shared">I48/$N$48*100</f>
        <v>9.49665728544376</v>
      </c>
      <c r="J49" s="6" t="n">
        <f ref="J49" si="18" t="shared">J48/$N$48*100</f>
        <v>3.2290936483192265</v>
      </c>
      <c r="K49" s="6" t="n">
        <f ref="K49" si="19" t="shared">K48/$N$48*100</f>
        <v>2.0175557903767483</v>
      </c>
      <c r="L49" s="6" t="n">
        <f ref="L49" si="20" t="shared">L48/$N$48*100</f>
        <v>1.3418984944706585</v>
      </c>
      <c r="M49" s="6" t="n">
        <f ref="M49" si="21" t="shared">M48/$N$48*100</f>
        <v>11.90173779307603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