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<sst xmlns="http://schemas.openxmlformats.org/spreadsheetml/2006/main" count="118" uniqueCount="73">
  <si>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</si>
  <si>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</si>
  <si>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</si>
  <si>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</si>
  <si>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</si>
  <si>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</si>
  <si>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</si>
  <si>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</si>
  <si>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</si>
  <si>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</si>
  <si>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</si>
  <si>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</si>
  <si>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</si>
  <si>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</si>
  <si>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</si>
  <si>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</si>
  <si>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</si>
  <si>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</si>
  <si>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</si>
  <si>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</si>
  <si>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</si>
  <si>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</si>
  <si>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</si>
  <si>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</si>
  <si>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</si>
  <si>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</si>
  <si>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</si>
  <si>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</si>
  <si>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</si>
  <si>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</si>
  <si>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</si>
  <si>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</si>
  <si>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</si>
  <si>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</si>
  <si>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</si>
  <si>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</si>
  <si>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</si>
  <si>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</si>
  <si>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</si>
  <si>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</si>
  <si>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</si>
  <si>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</si>
  <si>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</si>
  <si>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</si>
  <si>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</si>
  <si>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</si>
  <si>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</si>
  <si>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</si>
  <si>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</si>
  <si>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</si>
  <si>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</si>
  <si>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</si>
  <si>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</si>
  <si>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</si>
  <si>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</si>
  <si>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</si>
  <si>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</si>
  <si>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</si>
  <si>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</si>
  <si>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</si>
  <si>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</si>
  <si>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</si>
  <si>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</si>
  <si>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</si>
  <si>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</si>
  <si>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</si>
  <si>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</si>
  <si>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</si>
  <si>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</si>
  <si>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</si>
  <si>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</si>
  <si>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112年1至9月來臺旅客人次～按停留夜數分
Table 1-8  Visitor Arrivals  by Length of Stay,
January-September,2023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</si>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</sst>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34470.0</v>
      </c>
      <c r="E3" s="4" t="n">
        <v>69205.0</v>
      </c>
      <c r="F3" s="4" t="n">
        <v>170499.0</v>
      </c>
      <c r="G3" s="4" t="n">
        <v>206832.0</v>
      </c>
      <c r="H3" s="4" t="n">
        <v>217344.0</v>
      </c>
      <c r="I3" s="4" t="n">
        <v>62101.0</v>
      </c>
      <c r="J3" s="4" t="n">
        <v>11740.0</v>
      </c>
      <c r="K3" s="4" t="n">
        <v>1866.0</v>
      </c>
      <c r="L3" s="4" t="n">
        <v>1105.0</v>
      </c>
      <c r="M3" s="4" t="n">
        <v>54817.0</v>
      </c>
      <c r="N3" s="11" t="n">
        <f>SUM(D3:M3)</f>
        <v>829979.0</v>
      </c>
      <c r="O3" s="4" t="n">
        <v>7043931.0</v>
      </c>
      <c r="P3" s="4" t="n">
        <v>3790104.0</v>
      </c>
      <c r="Q3" s="11" t="n">
        <f>SUM(D3:L3)</f>
        <v>775162.0</v>
      </c>
      <c r="R3" s="6" t="n">
        <f ref="R3:R48" si="0" t="shared">IF(P3&lt;&gt;0,P3/SUM(D3:L3),0)</f>
        <v>4.8894347246124035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2915.0</v>
      </c>
      <c r="E4" s="5" t="n">
        <v>3486.0</v>
      </c>
      <c r="F4" s="5" t="n">
        <v>4153.0</v>
      </c>
      <c r="G4" s="5" t="n">
        <v>5333.0</v>
      </c>
      <c r="H4" s="5" t="n">
        <v>12212.0</v>
      </c>
      <c r="I4" s="5" t="n">
        <v>17023.0</v>
      </c>
      <c r="J4" s="5" t="n">
        <v>12888.0</v>
      </c>
      <c r="K4" s="5" t="n">
        <v>7106.0</v>
      </c>
      <c r="L4" s="5" t="n">
        <v>5912.0</v>
      </c>
      <c r="M4" s="5" t="n">
        <v>66017.0</v>
      </c>
      <c r="N4" s="11" t="n">
        <f ref="N4:N14" si="1" t="shared">SUM(D4:M4)</f>
        <v>137045.0</v>
      </c>
      <c r="O4" s="5" t="n">
        <v>8819253.0</v>
      </c>
      <c r="P4" s="5" t="n">
        <v>1389040.0</v>
      </c>
      <c r="Q4" s="11" t="n">
        <f ref="Q4:Q48" si="2" t="shared">SUM(D4:L4)</f>
        <v>71028.0</v>
      </c>
      <c r="R4" s="6" t="n">
        <f si="0" t="shared"/>
        <v>19.55623134538492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33948.0</v>
      </c>
      <c r="E5" s="5" t="n">
        <v>136115.0</v>
      </c>
      <c r="F5" s="5" t="n">
        <v>177616.0</v>
      </c>
      <c r="G5" s="5" t="n">
        <v>71779.0</v>
      </c>
      <c r="H5" s="5" t="n">
        <v>58053.0</v>
      </c>
      <c r="I5" s="5" t="n">
        <v>29971.0</v>
      </c>
      <c r="J5" s="5" t="n">
        <v>15182.0</v>
      </c>
      <c r="K5" s="5" t="n">
        <v>11452.0</v>
      </c>
      <c r="L5" s="5" t="n">
        <v>7698.0</v>
      </c>
      <c r="M5" s="5" t="n">
        <v>46598.0</v>
      </c>
      <c r="N5" s="11" t="n">
        <f si="1" t="shared"/>
        <v>588412.0</v>
      </c>
      <c r="O5" s="5" t="n">
        <v>9616274.0</v>
      </c>
      <c r="P5" s="5" t="n">
        <v>3193318.0</v>
      </c>
      <c r="Q5" s="11" t="n">
        <f si="2" t="shared"/>
        <v>541814.0</v>
      </c>
      <c r="R5" s="6" t="n">
        <f si="0" t="shared"/>
        <v>5.893753206820053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12604.0</v>
      </c>
      <c r="E6" s="5" t="n">
        <v>63224.0</v>
      </c>
      <c r="F6" s="5" t="n">
        <v>239947.0</v>
      </c>
      <c r="G6" s="5" t="n">
        <v>73624.0</v>
      </c>
      <c r="H6" s="5" t="n">
        <v>38227.0</v>
      </c>
      <c r="I6" s="5" t="n">
        <v>12678.0</v>
      </c>
      <c r="J6" s="5" t="n">
        <v>5225.0</v>
      </c>
      <c r="K6" s="5" t="n">
        <v>3838.0</v>
      </c>
      <c r="L6" s="5" t="n">
        <v>2594.0</v>
      </c>
      <c r="M6" s="5" t="n">
        <v>12174.0</v>
      </c>
      <c r="N6" s="11" t="n">
        <f si="1" t="shared"/>
        <v>464135.0</v>
      </c>
      <c r="O6" s="5" t="n">
        <v>4194308.0</v>
      </c>
      <c r="P6" s="5" t="n">
        <v>1978716.0</v>
      </c>
      <c r="Q6" s="11" t="n">
        <f si="2" t="shared"/>
        <v>451961.0</v>
      </c>
      <c r="R6" s="6" t="n">
        <f si="0" t="shared"/>
        <v>4.378068019143245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1478.0</v>
      </c>
      <c r="E7" s="5" t="n">
        <v>1116.0</v>
      </c>
      <c r="F7" s="5" t="n">
        <v>1862.0</v>
      </c>
      <c r="G7" s="5" t="n">
        <v>2085.0</v>
      </c>
      <c r="H7" s="5" t="n">
        <v>3882.0</v>
      </c>
      <c r="I7" s="5" t="n">
        <v>2650.0</v>
      </c>
      <c r="J7" s="5" t="n">
        <v>1395.0</v>
      </c>
      <c r="K7" s="5" t="n">
        <v>1684.0</v>
      </c>
      <c r="L7" s="5" t="n">
        <v>852.0</v>
      </c>
      <c r="M7" s="5" t="n">
        <v>5682.0</v>
      </c>
      <c r="N7" s="11" t="n">
        <f si="1" t="shared"/>
        <v>22686.0</v>
      </c>
      <c r="O7" s="5" t="n">
        <v>2151660.0</v>
      </c>
      <c r="P7" s="5" t="n">
        <v>246991.0</v>
      </c>
      <c r="Q7" s="11" t="n">
        <f si="2" t="shared"/>
        <v>17004.0</v>
      </c>
      <c r="R7" s="6" t="n">
        <f si="0" t="shared"/>
        <v>14.525464596565515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561.0</v>
      </c>
      <c r="E8" s="5" t="n">
        <v>859.0</v>
      </c>
      <c r="F8" s="5" t="n">
        <v>1151.0</v>
      </c>
      <c r="G8" s="5" t="n">
        <v>1132.0</v>
      </c>
      <c r="H8" s="5" t="n">
        <v>2342.0</v>
      </c>
      <c r="I8" s="5" t="n">
        <v>2099.0</v>
      </c>
      <c r="J8" s="5" t="n">
        <v>1041.0</v>
      </c>
      <c r="K8" s="5" t="n">
        <v>436.0</v>
      </c>
      <c r="L8" s="5" t="n">
        <v>241.0</v>
      </c>
      <c r="M8" s="5" t="n">
        <v>1232.0</v>
      </c>
      <c r="N8" s="11" t="n">
        <f si="1" t="shared"/>
        <v>11094.0</v>
      </c>
      <c r="O8" s="5" t="n">
        <v>439323.0</v>
      </c>
      <c r="P8" s="5" t="n">
        <v>106808.0</v>
      </c>
      <c r="Q8" s="11" t="n">
        <f si="2" t="shared"/>
        <v>9862.0</v>
      </c>
      <c r="R8" s="6" t="n">
        <f si="0" t="shared"/>
        <v>10.83025755424863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13008.0</v>
      </c>
      <c r="E9" s="5" t="n">
        <v>5899.0</v>
      </c>
      <c r="F9" s="5" t="n">
        <v>16621.0</v>
      </c>
      <c r="G9" s="5" t="n">
        <v>35352.0</v>
      </c>
      <c r="H9" s="5" t="n">
        <v>116416.0</v>
      </c>
      <c r="I9" s="5" t="n">
        <v>47172.0</v>
      </c>
      <c r="J9" s="5" t="n">
        <v>11335.0</v>
      </c>
      <c r="K9" s="5" t="n">
        <v>4922.0</v>
      </c>
      <c r="L9" s="5" t="n">
        <v>3528.0</v>
      </c>
      <c r="M9" s="5" t="n">
        <v>29677.0</v>
      </c>
      <c r="N9" s="11" t="n">
        <f si="1" t="shared"/>
        <v>283930.0</v>
      </c>
      <c r="O9" s="5" t="n">
        <v>1.720486E7</v>
      </c>
      <c r="P9" s="5" t="n">
        <v>2112285.0</v>
      </c>
      <c r="Q9" s="11" t="n">
        <f si="2" t="shared"/>
        <v>254253.0</v>
      </c>
      <c r="R9" s="6" t="n">
        <f si="0" t="shared"/>
        <v>8.307807577491712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5436.0</v>
      </c>
      <c r="E10" s="5" t="n">
        <v>10300.0</v>
      </c>
      <c r="F10" s="5" t="n">
        <v>24198.0</v>
      </c>
      <c r="G10" s="5" t="n">
        <v>41570.0</v>
      </c>
      <c r="H10" s="5" t="n">
        <v>120437.0</v>
      </c>
      <c r="I10" s="5" t="n">
        <v>66369.0</v>
      </c>
      <c r="J10" s="5" t="n">
        <v>7949.0</v>
      </c>
      <c r="K10" s="5" t="n">
        <v>1820.0</v>
      </c>
      <c r="L10" s="5" t="n">
        <v>832.0</v>
      </c>
      <c r="M10" s="5" t="n">
        <v>4167.0</v>
      </c>
      <c r="N10" s="11" t="n">
        <f si="1" t="shared"/>
        <v>283078.0</v>
      </c>
      <c r="O10" s="5" t="n">
        <v>2616067.0</v>
      </c>
      <c r="P10" s="5" t="n">
        <v>1932607.0</v>
      </c>
      <c r="Q10" s="11" t="n">
        <f si="2" t="shared"/>
        <v>278911.0</v>
      </c>
      <c r="R10" s="6" t="n">
        <f si="0" t="shared"/>
        <v>6.9291171735786685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7240.0</v>
      </c>
      <c r="E11" s="5" t="n">
        <v>2031.0</v>
      </c>
      <c r="F11" s="5" t="n">
        <v>3556.0</v>
      </c>
      <c r="G11" s="5" t="n">
        <v>4432.0</v>
      </c>
      <c r="H11" s="5" t="n">
        <v>16257.0</v>
      </c>
      <c r="I11" s="5" t="n">
        <v>17440.0</v>
      </c>
      <c r="J11" s="5" t="n">
        <v>5758.0</v>
      </c>
      <c r="K11" s="5" t="n">
        <v>4772.0</v>
      </c>
      <c r="L11" s="5" t="n">
        <v>1969.0</v>
      </c>
      <c r="M11" s="5" t="n">
        <v>61338.0</v>
      </c>
      <c r="N11" s="11" t="n">
        <f si="1" t="shared"/>
        <v>124793.0</v>
      </c>
      <c r="O11" s="5" t="n">
        <v>8.5996357E7</v>
      </c>
      <c r="P11" s="5" t="n">
        <v>818821.0</v>
      </c>
      <c r="Q11" s="11" t="n">
        <f si="2" t="shared"/>
        <v>63455.0</v>
      </c>
      <c r="R11" s="6" t="n">
        <f si="0" t="shared"/>
        <v>12.903963438657316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8102.0</v>
      </c>
      <c r="E12" s="5" t="n">
        <v>17462.0</v>
      </c>
      <c r="F12" s="5" t="n">
        <v>44257.0</v>
      </c>
      <c r="G12" s="5" t="n">
        <v>35491.0</v>
      </c>
      <c r="H12" s="5" t="n">
        <v>36265.0</v>
      </c>
      <c r="I12" s="5" t="n">
        <v>23957.0</v>
      </c>
      <c r="J12" s="5" t="n">
        <v>3133.0</v>
      </c>
      <c r="K12" s="5" t="n">
        <v>3647.0</v>
      </c>
      <c r="L12" s="5" t="n">
        <v>1872.0</v>
      </c>
      <c r="M12" s="5" t="n">
        <v>64903.0</v>
      </c>
      <c r="N12" s="11" t="n">
        <f si="1" t="shared"/>
        <v>239089.0</v>
      </c>
      <c r="O12" s="5" t="n">
        <v>7.7618373E7</v>
      </c>
      <c r="P12" s="5" t="n">
        <v>1171791.0</v>
      </c>
      <c r="Q12" s="11" t="n">
        <f si="2" t="shared"/>
        <v>174186.0</v>
      </c>
      <c r="R12" s="6" t="n">
        <f si="0" t="shared"/>
        <v>6.727239847060039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6442.0</v>
      </c>
      <c r="E13" s="5" t="n">
        <v>14795.0</v>
      </c>
      <c r="F13" s="5" t="n">
        <v>66467.0</v>
      </c>
      <c r="G13" s="5" t="n">
        <v>50386.0</v>
      </c>
      <c r="H13" s="5" t="n">
        <v>36882.0</v>
      </c>
      <c r="I13" s="5" t="n">
        <v>40113.0</v>
      </c>
      <c r="J13" s="5" t="n">
        <v>2966.0</v>
      </c>
      <c r="K13" s="5" t="n">
        <v>3339.0</v>
      </c>
      <c r="L13" s="5" t="n">
        <v>2604.0</v>
      </c>
      <c r="M13" s="5" t="n">
        <v>31845.0</v>
      </c>
      <c r="N13" s="11" t="n">
        <f si="1" t="shared"/>
        <v>255839.0</v>
      </c>
      <c r="O13" s="5" t="n">
        <v>3.2432877E7</v>
      </c>
      <c r="P13" s="5" t="n">
        <v>1539422.0</v>
      </c>
      <c r="Q13" s="11" t="n">
        <f si="2" t="shared"/>
        <v>223994.0</v>
      </c>
      <c r="R13" s="6" t="n">
        <f si="0" t="shared"/>
        <v>6.872603730457066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1704.0</v>
      </c>
      <c r="E14" s="5" t="n">
        <v>5899.0</v>
      </c>
      <c r="F14" s="5" t="n">
        <v>20044.0</v>
      </c>
      <c r="G14" s="5" t="n">
        <v>59156.0</v>
      </c>
      <c r="H14" s="5" t="n">
        <v>19574.0</v>
      </c>
      <c r="I14" s="5" t="n">
        <v>18089.0</v>
      </c>
      <c r="J14" s="5" t="n">
        <v>6626.0</v>
      </c>
      <c r="K14" s="5" t="n">
        <v>7554.0</v>
      </c>
      <c r="L14" s="5" t="n">
        <v>9879.0</v>
      </c>
      <c r="M14" s="5" t="n">
        <v>127899.0</v>
      </c>
      <c r="N14" s="11" t="n">
        <f si="1" t="shared"/>
        <v>276424.0</v>
      </c>
      <c r="O14" s="5" t="n">
        <v>1.37720223E8</v>
      </c>
      <c r="P14" s="5" t="n">
        <v>1917470.0</v>
      </c>
      <c r="Q14" s="11" t="n">
        <f si="2" t="shared"/>
        <v>148525.0</v>
      </c>
      <c r="R14" s="6" t="n">
        <f si="0" t="shared"/>
        <v>12.910082477697358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665.0</v>
      </c>
      <c r="E15" s="5" t="n">
        <f ref="E15:M15" si="3" t="shared">E16-E9-E10-E11-E12-E13-E14</f>
        <v>400.0</v>
      </c>
      <c r="F15" s="5" t="n">
        <f si="3" t="shared"/>
        <v>724.0</v>
      </c>
      <c r="G15" s="5" t="n">
        <f si="3" t="shared"/>
        <v>1439.0</v>
      </c>
      <c r="H15" s="5" t="n">
        <f si="3" t="shared"/>
        <v>3028.0</v>
      </c>
      <c r="I15" s="5" t="n">
        <f si="3" t="shared"/>
        <v>2486.0</v>
      </c>
      <c r="J15" s="5" t="n">
        <f si="3" t="shared"/>
        <v>1442.0</v>
      </c>
      <c r="K15" s="5" t="n">
        <f si="3" t="shared"/>
        <v>494.0</v>
      </c>
      <c r="L15" s="5" t="n">
        <f si="3" t="shared"/>
        <v>236.0</v>
      </c>
      <c r="M15" s="5" t="n">
        <f si="3" t="shared"/>
        <v>2407.0</v>
      </c>
      <c r="N15" s="5" t="n">
        <f ref="N15" si="4" t="shared">N16-N9-N10-N11-N12-N13-N14</f>
        <v>13321.0</v>
      </c>
      <c r="O15" s="5" t="n">
        <f>O16-O9-O10-O11-O12-O13-O14</f>
        <v>1321830.0</v>
      </c>
      <c r="P15" s="5" t="n">
        <f>P16-P9-P10-P11-P12-P13-P14</f>
        <v>131380.0</v>
      </c>
      <c r="Q15" s="11" t="n">
        <f si="2" t="shared"/>
        <v>10914.0</v>
      </c>
      <c r="R15" s="6" t="n">
        <f si="0" t="shared"/>
        <v>12.037749679310977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42597.0</v>
      </c>
      <c r="E16" s="5" t="n">
        <v>56786.0</v>
      </c>
      <c r="F16" s="5" t="n">
        <v>175867.0</v>
      </c>
      <c r="G16" s="5" t="n">
        <v>227826.0</v>
      </c>
      <c r="H16" s="5" t="n">
        <v>348859.0</v>
      </c>
      <c r="I16" s="5" t="n">
        <v>215626.0</v>
      </c>
      <c r="J16" s="5" t="n">
        <v>39209.0</v>
      </c>
      <c r="K16" s="5" t="n">
        <v>26548.0</v>
      </c>
      <c r="L16" s="5" t="n">
        <v>20920.0</v>
      </c>
      <c r="M16" s="5" t="n">
        <v>322236.0</v>
      </c>
      <c r="N16" s="11" t="n">
        <f ref="N16:N48" si="5" t="shared">SUM(D16:M16)</f>
        <v>1476474.0</v>
      </c>
      <c r="O16" s="5" t="n">
        <v>3.54910587E8</v>
      </c>
      <c r="P16" s="5" t="n">
        <v>9623776.0</v>
      </c>
      <c r="Q16" s="11" t="n">
        <f si="2" t="shared"/>
        <v>1154238.0</v>
      </c>
      <c r="R16" s="6" t="n">
        <f si="0" t="shared"/>
        <v>8.337774358494523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870.0</v>
      </c>
      <c r="E17" s="5" t="n">
        <f ref="E17:M17" si="6" t="shared">E18-E16-E3-E4-E5-E6-E7-E8</f>
        <v>2561.0</v>
      </c>
      <c r="F17" s="5" t="n">
        <f si="6" t="shared"/>
        <v>3431.0</v>
      </c>
      <c r="G17" s="5" t="n">
        <f si="6" t="shared"/>
        <v>2596.0</v>
      </c>
      <c r="H17" s="5" t="n">
        <f si="6" t="shared"/>
        <v>3469.0</v>
      </c>
      <c r="I17" s="5" t="n">
        <f si="6" t="shared"/>
        <v>1925.0</v>
      </c>
      <c r="J17" s="5" t="n">
        <f si="6" t="shared"/>
        <v>850.0</v>
      </c>
      <c r="K17" s="5" t="n">
        <f si="6" t="shared"/>
        <v>894.0</v>
      </c>
      <c r="L17" s="5" t="n">
        <f si="6" t="shared"/>
        <v>296.0</v>
      </c>
      <c r="M17" s="5" t="n">
        <f si="6" t="shared"/>
        <v>1777.0</v>
      </c>
      <c r="N17" s="11" t="n">
        <f si="5" t="shared"/>
        <v>18669.0</v>
      </c>
      <c r="O17" s="5" t="n">
        <f>O18-O16-O3-O4-O5-O6-O7-O8</f>
        <v>1043059.0</v>
      </c>
      <c r="P17" s="5" t="n">
        <f>P18-P16-P3-P4-P5-P6-P7-P8</f>
        <v>153071.0</v>
      </c>
      <c r="Q17" s="11" t="n">
        <f si="2" t="shared"/>
        <v>16892.0</v>
      </c>
      <c r="R17" s="6" t="n">
        <f si="0" t="shared"/>
        <v>9.06174520483069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129443.0</v>
      </c>
      <c r="E18" s="5" t="n">
        <v>333352.0</v>
      </c>
      <c r="F18" s="5" t="n">
        <v>774526.0</v>
      </c>
      <c r="G18" s="5" t="n">
        <v>591207.0</v>
      </c>
      <c r="H18" s="5" t="n">
        <v>684388.0</v>
      </c>
      <c r="I18" s="5" t="n">
        <v>344073.0</v>
      </c>
      <c r="J18" s="5" t="n">
        <v>87530.0</v>
      </c>
      <c r="K18" s="5" t="n">
        <v>53824.0</v>
      </c>
      <c r="L18" s="5" t="n">
        <v>39618.0</v>
      </c>
      <c r="M18" s="5" t="n">
        <v>510533.0</v>
      </c>
      <c r="N18" s="11" t="n">
        <f si="5" t="shared"/>
        <v>3548494.0</v>
      </c>
      <c r="O18" s="5" t="n">
        <v>3.88218395E8</v>
      </c>
      <c r="P18" s="5" t="n">
        <v>2.0481824E7</v>
      </c>
      <c r="Q18" s="11" t="n">
        <f si="2" t="shared"/>
        <v>3037961.0</v>
      </c>
      <c r="R18" s="6" t="n">
        <f si="0" t="shared"/>
        <v>6.741964100263302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4909.0</v>
      </c>
      <c r="E19" s="5" t="n">
        <v>3861.0</v>
      </c>
      <c r="F19" s="5" t="n">
        <v>5910.0</v>
      </c>
      <c r="G19" s="5" t="n">
        <v>5584.0</v>
      </c>
      <c r="H19" s="5" t="n">
        <v>9734.0</v>
      </c>
      <c r="I19" s="5" t="n">
        <v>10731.0</v>
      </c>
      <c r="J19" s="5" t="n">
        <v>6611.0</v>
      </c>
      <c r="K19" s="5" t="n">
        <v>3044.0</v>
      </c>
      <c r="L19" s="5" t="n">
        <v>1399.0</v>
      </c>
      <c r="M19" s="5" t="n">
        <v>8834.0</v>
      </c>
      <c r="N19" s="11" t="n">
        <f si="5" t="shared"/>
        <v>60617.0</v>
      </c>
      <c r="O19" s="5" t="n">
        <v>1861388.0</v>
      </c>
      <c r="P19" s="5" t="n">
        <v>604053.0</v>
      </c>
      <c r="Q19" s="11" t="n">
        <f si="2" t="shared"/>
        <v>51783.0</v>
      </c>
      <c r="R19" s="6" t="n">
        <f si="0" t="shared"/>
        <v>11.665083135391924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29553.0</v>
      </c>
      <c r="E20" s="5" t="n">
        <v>20674.0</v>
      </c>
      <c r="F20" s="5" t="n">
        <v>28441.0</v>
      </c>
      <c r="G20" s="5" t="n">
        <v>27526.0</v>
      </c>
      <c r="H20" s="5" t="n">
        <v>61031.0</v>
      </c>
      <c r="I20" s="5" t="n">
        <v>80768.0</v>
      </c>
      <c r="J20" s="5" t="n">
        <v>44263.0</v>
      </c>
      <c r="K20" s="5" t="n">
        <v>20079.0</v>
      </c>
      <c r="L20" s="5" t="n">
        <v>8963.0</v>
      </c>
      <c r="M20" s="5" t="n">
        <v>38401.0</v>
      </c>
      <c r="N20" s="11" t="n">
        <f si="5" t="shared"/>
        <v>359699.0</v>
      </c>
      <c r="O20" s="5" t="n">
        <v>8620804.0</v>
      </c>
      <c r="P20" s="5" t="n">
        <v>4005073.0</v>
      </c>
      <c r="Q20" s="11" t="n">
        <f si="2" t="shared"/>
        <v>321298.0</v>
      </c>
      <c r="R20" s="6" t="n">
        <f si="0" t="shared"/>
        <v>12.46529078923616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136.0</v>
      </c>
      <c r="E21" s="5" t="n">
        <v>102.0</v>
      </c>
      <c r="F21" s="5" t="n">
        <v>128.0</v>
      </c>
      <c r="G21" s="5" t="n">
        <v>160.0</v>
      </c>
      <c r="H21" s="5" t="n">
        <v>377.0</v>
      </c>
      <c r="I21" s="5" t="n">
        <v>344.0</v>
      </c>
      <c r="J21" s="5" t="n">
        <v>294.0</v>
      </c>
      <c r="K21" s="5" t="n">
        <v>138.0</v>
      </c>
      <c r="L21" s="5" t="n">
        <v>59.0</v>
      </c>
      <c r="M21" s="5" t="n">
        <v>484.0</v>
      </c>
      <c r="N21" s="11" t="n">
        <f si="5" t="shared"/>
        <v>2222.0</v>
      </c>
      <c r="O21" s="5" t="n">
        <v>115231.0</v>
      </c>
      <c r="P21" s="5" t="n">
        <v>24232.0</v>
      </c>
      <c r="Q21" s="11" t="n">
        <f si="2" t="shared"/>
        <v>1738.0</v>
      </c>
      <c r="R21" s="6" t="n">
        <f si="0" t="shared"/>
        <v>13.94246260069045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69.0</v>
      </c>
      <c r="E22" s="5" t="n">
        <v>109.0</v>
      </c>
      <c r="F22" s="5" t="n">
        <v>178.0</v>
      </c>
      <c r="G22" s="5" t="n">
        <v>183.0</v>
      </c>
      <c r="H22" s="5" t="n">
        <v>433.0</v>
      </c>
      <c r="I22" s="5" t="n">
        <v>324.0</v>
      </c>
      <c r="J22" s="5" t="n">
        <v>244.0</v>
      </c>
      <c r="K22" s="5" t="n">
        <v>138.0</v>
      </c>
      <c r="L22" s="5" t="n">
        <v>80.0</v>
      </c>
      <c r="M22" s="5" t="n">
        <v>340.0</v>
      </c>
      <c r="N22" s="11" t="n">
        <f si="5" t="shared"/>
        <v>2098.0</v>
      </c>
      <c r="O22" s="5" t="n">
        <v>119167.0</v>
      </c>
      <c r="P22" s="5" t="n">
        <v>25360.0</v>
      </c>
      <c r="Q22" s="11" t="n">
        <f si="2" t="shared"/>
        <v>1758.0</v>
      </c>
      <c r="R22" s="6" t="n">
        <f si="0" t="shared"/>
        <v>14.425483503981798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19.0</v>
      </c>
      <c r="E23" s="5" t="n">
        <v>29.0</v>
      </c>
      <c r="F23" s="5" t="n">
        <v>35.0</v>
      </c>
      <c r="G23" s="5" t="n">
        <v>38.0</v>
      </c>
      <c r="H23" s="5" t="n">
        <v>93.0</v>
      </c>
      <c r="I23" s="5" t="n">
        <v>107.0</v>
      </c>
      <c r="J23" s="5" t="n">
        <v>93.0</v>
      </c>
      <c r="K23" s="5" t="n">
        <v>61.0</v>
      </c>
      <c r="L23" s="5" t="n">
        <v>16.0</v>
      </c>
      <c r="M23" s="5" t="n">
        <v>91.0</v>
      </c>
      <c r="N23" s="11" t="n">
        <f si="5" t="shared"/>
        <v>582.0</v>
      </c>
      <c r="O23" s="5" t="n">
        <v>46074.0</v>
      </c>
      <c r="P23" s="5" t="n">
        <v>7862.0</v>
      </c>
      <c r="Q23" s="11" t="n">
        <f si="2" t="shared"/>
        <v>491.0</v>
      </c>
      <c r="R23" s="6" t="n">
        <f si="0" t="shared"/>
        <v>16.0122199592668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266.0</v>
      </c>
      <c r="E24" s="5" t="n">
        <f ref="E24:M24" si="7" t="shared">E25-E19-E20-E21-E22-E23</f>
        <v>306.0</v>
      </c>
      <c r="F24" s="5" t="n">
        <f si="7" t="shared"/>
        <v>417.0</v>
      </c>
      <c r="G24" s="5" t="n">
        <f si="7" t="shared"/>
        <v>425.0</v>
      </c>
      <c r="H24" s="5" t="n">
        <f si="7" t="shared"/>
        <v>784.0</v>
      </c>
      <c r="I24" s="5" t="n">
        <f si="7" t="shared"/>
        <v>1108.0</v>
      </c>
      <c r="J24" s="5" t="n">
        <f si="7" t="shared"/>
        <v>894.0</v>
      </c>
      <c r="K24" s="5" t="n">
        <f si="7" t="shared"/>
        <v>563.0</v>
      </c>
      <c r="L24" s="5" t="n">
        <f si="7" t="shared"/>
        <v>428.0</v>
      </c>
      <c r="M24" s="5" t="n">
        <f si="7" t="shared"/>
        <v>2611.0</v>
      </c>
      <c r="N24" s="11" t="n">
        <f si="5" t="shared"/>
        <v>7802.0</v>
      </c>
      <c r="O24" s="5" t="n">
        <f>O25-O19-O20-O21-O22-O23</f>
        <v>1325576.0</v>
      </c>
      <c r="P24" s="5" t="n">
        <f>P25-P19-P20-P21-P22-P23</f>
        <v>98303.0</v>
      </c>
      <c r="Q24" s="11" t="n">
        <f si="2" t="shared"/>
        <v>5191.0</v>
      </c>
      <c r="R24" s="6" t="n">
        <f si="0" t="shared"/>
        <v>18.93719899826623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34952.0</v>
      </c>
      <c r="E25" s="5" t="n">
        <v>25081.0</v>
      </c>
      <c r="F25" s="5" t="n">
        <v>35109.0</v>
      </c>
      <c r="G25" s="5" t="n">
        <v>33916.0</v>
      </c>
      <c r="H25" s="5" t="n">
        <v>72452.0</v>
      </c>
      <c r="I25" s="5" t="n">
        <v>93382.0</v>
      </c>
      <c r="J25" s="5" t="n">
        <v>52399.0</v>
      </c>
      <c r="K25" s="5" t="n">
        <v>24023.0</v>
      </c>
      <c r="L25" s="5" t="n">
        <v>10945.0</v>
      </c>
      <c r="M25" s="5" t="n">
        <v>50761.0</v>
      </c>
      <c r="N25" s="11" t="n">
        <f si="5" t="shared"/>
        <v>433020.0</v>
      </c>
      <c r="O25" s="5" t="n">
        <v>1.208824E7</v>
      </c>
      <c r="P25" s="5" t="n">
        <v>4764883.0</v>
      </c>
      <c r="Q25" s="11" t="n">
        <f si="2" t="shared"/>
        <v>382259.0</v>
      </c>
      <c r="R25" s="6" t="n">
        <f si="0" t="shared"/>
        <v>12.46506426271193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288.0</v>
      </c>
      <c r="E26" s="5" t="n">
        <v>294.0</v>
      </c>
      <c r="F26" s="5" t="n">
        <v>318.0</v>
      </c>
      <c r="G26" s="5" t="n">
        <v>315.0</v>
      </c>
      <c r="H26" s="5" t="n">
        <v>585.0</v>
      </c>
      <c r="I26" s="5" t="n">
        <v>895.0</v>
      </c>
      <c r="J26" s="5" t="n">
        <v>625.0</v>
      </c>
      <c r="K26" s="5" t="n">
        <v>308.0</v>
      </c>
      <c r="L26" s="5" t="n">
        <v>200.0</v>
      </c>
      <c r="M26" s="5" t="n">
        <v>665.0</v>
      </c>
      <c r="N26" s="11" t="n">
        <f si="5" t="shared"/>
        <v>4493.0</v>
      </c>
      <c r="O26" s="5" t="n">
        <v>131962.0</v>
      </c>
      <c r="P26" s="5" t="n">
        <v>58764.0</v>
      </c>
      <c r="Q26" s="11" t="n">
        <f si="2" t="shared"/>
        <v>3828.0</v>
      </c>
      <c r="R26" s="6" t="n">
        <f si="0" t="shared"/>
        <v>15.351097178683386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1297.0</v>
      </c>
      <c r="E27" s="5" t="n">
        <v>1760.0</v>
      </c>
      <c r="F27" s="5" t="n">
        <v>1997.0</v>
      </c>
      <c r="G27" s="5" t="n">
        <v>1855.0</v>
      </c>
      <c r="H27" s="5" t="n">
        <v>3817.0</v>
      </c>
      <c r="I27" s="5" t="n">
        <v>5723.0</v>
      </c>
      <c r="J27" s="5" t="n">
        <v>3906.0</v>
      </c>
      <c r="K27" s="5" t="n">
        <v>2124.0</v>
      </c>
      <c r="L27" s="5" t="n">
        <v>1231.0</v>
      </c>
      <c r="M27" s="5" t="n">
        <v>5125.0</v>
      </c>
      <c r="N27" s="11" t="n">
        <f si="5" t="shared"/>
        <v>28835.0</v>
      </c>
      <c r="O27" s="5" t="n">
        <v>1047235.0</v>
      </c>
      <c r="P27" s="5" t="n">
        <v>373749.0</v>
      </c>
      <c r="Q27" s="11" t="n">
        <f si="2" t="shared"/>
        <v>23710.0</v>
      </c>
      <c r="R27" s="6" t="n">
        <f si="0" t="shared"/>
        <v>15.763348797975537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1839.0</v>
      </c>
      <c r="E28" s="5" t="n">
        <v>2333.0</v>
      </c>
      <c r="F28" s="5" t="n">
        <v>2950.0</v>
      </c>
      <c r="G28" s="5" t="n">
        <v>2689.0</v>
      </c>
      <c r="H28" s="5" t="n">
        <v>5412.0</v>
      </c>
      <c r="I28" s="5" t="n">
        <v>7600.0</v>
      </c>
      <c r="J28" s="5" t="n">
        <v>5295.0</v>
      </c>
      <c r="K28" s="5" t="n">
        <v>2034.0</v>
      </c>
      <c r="L28" s="5" t="n">
        <v>1010.0</v>
      </c>
      <c r="M28" s="5" t="n">
        <v>10618.0</v>
      </c>
      <c r="N28" s="11" t="n">
        <f si="5" t="shared"/>
        <v>41780.0</v>
      </c>
      <c r="O28" s="5" t="n">
        <v>871941.0</v>
      </c>
      <c r="P28" s="5" t="n">
        <v>418591.0</v>
      </c>
      <c r="Q28" s="11" t="n">
        <f si="2" t="shared"/>
        <v>31162.0</v>
      </c>
      <c r="R28" s="6" t="n">
        <f si="0" t="shared"/>
        <v>13.432738591874719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675.0</v>
      </c>
      <c r="E29" s="5" t="n">
        <v>992.0</v>
      </c>
      <c r="F29" s="5" t="n">
        <v>1079.0</v>
      </c>
      <c r="G29" s="5" t="n">
        <v>961.0</v>
      </c>
      <c r="H29" s="5" t="n">
        <v>1678.0</v>
      </c>
      <c r="I29" s="5" t="n">
        <v>1477.0</v>
      </c>
      <c r="J29" s="5" t="n">
        <v>764.0</v>
      </c>
      <c r="K29" s="5" t="n">
        <v>520.0</v>
      </c>
      <c r="L29" s="5" t="n">
        <v>272.0</v>
      </c>
      <c r="M29" s="5" t="n">
        <v>1539.0</v>
      </c>
      <c r="N29" s="11" t="n">
        <f si="5" t="shared"/>
        <v>9957.0</v>
      </c>
      <c r="O29" s="5" t="n">
        <v>294822.0</v>
      </c>
      <c r="P29" s="5" t="n">
        <v>95088.0</v>
      </c>
      <c r="Q29" s="11" t="n">
        <f si="2" t="shared"/>
        <v>8418.0</v>
      </c>
      <c r="R29" s="6" t="n">
        <f si="0" t="shared"/>
        <v>11.295794725588026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1125.0</v>
      </c>
      <c r="E30" s="5" t="n">
        <v>865.0</v>
      </c>
      <c r="F30" s="5" t="n">
        <v>1095.0</v>
      </c>
      <c r="G30" s="5" t="n">
        <v>1117.0</v>
      </c>
      <c r="H30" s="5" t="n">
        <v>2291.0</v>
      </c>
      <c r="I30" s="5" t="n">
        <v>2981.0</v>
      </c>
      <c r="J30" s="5" t="n">
        <v>2199.0</v>
      </c>
      <c r="K30" s="5" t="n">
        <v>961.0</v>
      </c>
      <c r="L30" s="5" t="n">
        <v>410.0</v>
      </c>
      <c r="M30" s="5" t="n">
        <v>1876.0</v>
      </c>
      <c r="N30" s="11" t="n">
        <f si="5" t="shared"/>
        <v>14920.0</v>
      </c>
      <c r="O30" s="5" t="n">
        <v>338677.0</v>
      </c>
      <c r="P30" s="5" t="n">
        <v>177099.0</v>
      </c>
      <c r="Q30" s="11" t="n">
        <f si="2" t="shared"/>
        <v>13044.0</v>
      </c>
      <c r="R30" s="6" t="n">
        <f si="0" t="shared"/>
        <v>13.577046918123274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355.0</v>
      </c>
      <c r="E31" s="5" t="n">
        <v>382.0</v>
      </c>
      <c r="F31" s="5" t="n">
        <v>553.0</v>
      </c>
      <c r="G31" s="5" t="n">
        <v>446.0</v>
      </c>
      <c r="H31" s="5" t="n">
        <v>1028.0</v>
      </c>
      <c r="I31" s="5" t="n">
        <v>1595.0</v>
      </c>
      <c r="J31" s="5" t="n">
        <v>964.0</v>
      </c>
      <c r="K31" s="5" t="n">
        <v>314.0</v>
      </c>
      <c r="L31" s="5" t="n">
        <v>167.0</v>
      </c>
      <c r="M31" s="5" t="n">
        <v>699.0</v>
      </c>
      <c r="N31" s="11" t="n">
        <f si="5" t="shared"/>
        <v>6503.0</v>
      </c>
      <c r="O31" s="5" t="n">
        <v>136941.0</v>
      </c>
      <c r="P31" s="5" t="n">
        <v>74573.0</v>
      </c>
      <c r="Q31" s="11" t="n">
        <f si="2" t="shared"/>
        <v>5804.0</v>
      </c>
      <c r="R31" s="6" t="n">
        <f si="0" t="shared"/>
        <v>12.84855272226051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319.0</v>
      </c>
      <c r="E32" s="5" t="n">
        <v>427.0</v>
      </c>
      <c r="F32" s="5" t="n">
        <v>613.0</v>
      </c>
      <c r="G32" s="5" t="n">
        <v>495.0</v>
      </c>
      <c r="H32" s="5" t="n">
        <v>1013.0</v>
      </c>
      <c r="I32" s="5" t="n">
        <v>1254.0</v>
      </c>
      <c r="J32" s="5" t="n">
        <v>754.0</v>
      </c>
      <c r="K32" s="5" t="n">
        <v>460.0</v>
      </c>
      <c r="L32" s="5" t="n">
        <v>268.0</v>
      </c>
      <c r="M32" s="5" t="n">
        <v>1040.0</v>
      </c>
      <c r="N32" s="11" t="n">
        <f si="5" t="shared"/>
        <v>6643.0</v>
      </c>
      <c r="O32" s="5" t="n">
        <v>238940.0</v>
      </c>
      <c r="P32" s="5" t="n">
        <v>81252.0</v>
      </c>
      <c r="Q32" s="11" t="n">
        <f si="2" t="shared"/>
        <v>5603.0</v>
      </c>
      <c r="R32" s="6" t="n">
        <f si="0" t="shared"/>
        <v>14.501517044440478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4668.0</v>
      </c>
      <c r="E33" s="5" t="n">
        <v>2621.0</v>
      </c>
      <c r="F33" s="5" t="n">
        <v>3846.0</v>
      </c>
      <c r="G33" s="5" t="n">
        <v>3686.0</v>
      </c>
      <c r="H33" s="5" t="n">
        <v>6205.0</v>
      </c>
      <c r="I33" s="5" t="n">
        <v>6820.0</v>
      </c>
      <c r="J33" s="5" t="n">
        <v>4759.0</v>
      </c>
      <c r="K33" s="5" t="n">
        <v>2744.0</v>
      </c>
      <c r="L33" s="5" t="n">
        <v>1400.0</v>
      </c>
      <c r="M33" s="5" t="n">
        <v>5476.0</v>
      </c>
      <c r="N33" s="11" t="n">
        <f si="5" t="shared"/>
        <v>42225.0</v>
      </c>
      <c r="O33" s="5" t="n">
        <v>1614593.0</v>
      </c>
      <c r="P33" s="5" t="n">
        <v>477188.0</v>
      </c>
      <c r="Q33" s="11" t="n">
        <f si="2" t="shared"/>
        <v>36749.0</v>
      </c>
      <c r="R33" s="6" t="n">
        <f si="0" t="shared"/>
        <v>12.985060817981442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358.0</v>
      </c>
      <c r="E34" s="5" t="n">
        <v>384.0</v>
      </c>
      <c r="F34" s="5" t="n">
        <v>372.0</v>
      </c>
      <c r="G34" s="5" t="n">
        <v>285.0</v>
      </c>
      <c r="H34" s="5" t="n">
        <v>687.0</v>
      </c>
      <c r="I34" s="5" t="n">
        <v>1052.0</v>
      </c>
      <c r="J34" s="5" t="n">
        <v>733.0</v>
      </c>
      <c r="K34" s="5" t="n">
        <v>320.0</v>
      </c>
      <c r="L34" s="5" t="n">
        <v>96.0</v>
      </c>
      <c r="M34" s="5" t="n">
        <v>1619.0</v>
      </c>
      <c r="N34" s="11" t="n">
        <f si="5" t="shared"/>
        <v>5906.0</v>
      </c>
      <c r="O34" s="5" t="n">
        <v>97543.0</v>
      </c>
      <c r="P34" s="5" t="n">
        <v>55705.0</v>
      </c>
      <c r="Q34" s="11" t="n">
        <f si="2" t="shared"/>
        <v>4287.0</v>
      </c>
      <c r="R34" s="6" t="n">
        <f si="0" t="shared"/>
        <v>12.993935152787497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204.0</v>
      </c>
      <c r="E35" s="5" t="n">
        <v>84.0</v>
      </c>
      <c r="F35" s="5" t="n">
        <v>79.0</v>
      </c>
      <c r="G35" s="5" t="n">
        <v>81.0</v>
      </c>
      <c r="H35" s="5" t="n">
        <v>139.0</v>
      </c>
      <c r="I35" s="5" t="n">
        <v>94.0</v>
      </c>
      <c r="J35" s="5" t="n">
        <v>56.0</v>
      </c>
      <c r="K35" s="5" t="n">
        <v>31.0</v>
      </c>
      <c r="L35" s="5" t="n">
        <v>25.0</v>
      </c>
      <c r="M35" s="5" t="n">
        <v>241.0</v>
      </c>
      <c r="N35" s="11" t="n">
        <f si="5" t="shared"/>
        <v>1034.0</v>
      </c>
      <c r="O35" s="5" t="n">
        <v>24925.0</v>
      </c>
      <c r="P35" s="5" t="n">
        <v>7361.0</v>
      </c>
      <c r="Q35" s="11" t="n">
        <f si="2" t="shared"/>
        <v>793.0</v>
      </c>
      <c r="R35" s="6" t="n">
        <f si="0" t="shared"/>
        <v>9.282471626733923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191.0</v>
      </c>
      <c r="E36" s="5" t="n">
        <v>257.0</v>
      </c>
      <c r="F36" s="5" t="n">
        <v>364.0</v>
      </c>
      <c r="G36" s="5" t="n">
        <v>366.0</v>
      </c>
      <c r="H36" s="5" t="n">
        <v>849.0</v>
      </c>
      <c r="I36" s="5" t="n">
        <v>826.0</v>
      </c>
      <c r="J36" s="5" t="n">
        <v>565.0</v>
      </c>
      <c r="K36" s="5" t="n">
        <v>280.0</v>
      </c>
      <c r="L36" s="5" t="n">
        <v>134.0</v>
      </c>
      <c r="M36" s="5" t="n">
        <v>358.0</v>
      </c>
      <c r="N36" s="11" t="n">
        <f si="5" t="shared"/>
        <v>4190.0</v>
      </c>
      <c r="O36" s="5" t="n">
        <v>99341.0</v>
      </c>
      <c r="P36" s="5" t="n">
        <v>51799.0</v>
      </c>
      <c r="Q36" s="11" t="n">
        <f si="2" t="shared"/>
        <v>3832.0</v>
      </c>
      <c r="R36" s="6" t="n">
        <f si="0" t="shared"/>
        <v>13.517484342379959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155.0</v>
      </c>
      <c r="E37" s="5" t="n">
        <v>165.0</v>
      </c>
      <c r="F37" s="5" t="n">
        <v>217.0</v>
      </c>
      <c r="G37" s="5" t="n">
        <v>241.0</v>
      </c>
      <c r="H37" s="5" t="n">
        <v>642.0</v>
      </c>
      <c r="I37" s="5" t="n">
        <v>577.0</v>
      </c>
      <c r="J37" s="5" t="n">
        <v>433.0</v>
      </c>
      <c r="K37" s="5" t="n">
        <v>331.0</v>
      </c>
      <c r="L37" s="5" t="n">
        <v>196.0</v>
      </c>
      <c r="M37" s="5" t="n">
        <v>1095.0</v>
      </c>
      <c r="N37" s="11" t="n">
        <f si="5" t="shared"/>
        <v>4052.0</v>
      </c>
      <c r="O37" s="5" t="n">
        <v>353999.0</v>
      </c>
      <c r="P37" s="5" t="n">
        <v>51975.0</v>
      </c>
      <c r="Q37" s="11" t="n">
        <f si="2" t="shared"/>
        <v>2957.0</v>
      </c>
      <c r="R37" s="6" t="n">
        <f si="0" t="shared"/>
        <v>17.576936083868787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2599.0</v>
      </c>
      <c r="E38" s="5" t="n">
        <f ref="E38:M38" si="8" t="shared">E39-E26-E27-E28-E29-E30-E31-E32-E33-E34-E35-E36-E37</f>
        <v>1850.0</v>
      </c>
      <c r="F38" s="5" t="n">
        <f si="8" t="shared"/>
        <v>2533.0</v>
      </c>
      <c r="G38" s="5" t="n">
        <f si="8" t="shared"/>
        <v>2693.0</v>
      </c>
      <c r="H38" s="5" t="n">
        <f si="8" t="shared"/>
        <v>5204.0</v>
      </c>
      <c r="I38" s="5" t="n">
        <f si="8" t="shared"/>
        <v>5626.0</v>
      </c>
      <c r="J38" s="5" t="n">
        <f si="8" t="shared"/>
        <v>3616.0</v>
      </c>
      <c r="K38" s="5" t="n">
        <f si="8" t="shared"/>
        <v>2259.0</v>
      </c>
      <c r="L38" s="5" t="n">
        <f si="8" t="shared"/>
        <v>1150.0</v>
      </c>
      <c r="M38" s="5" t="n">
        <f si="8" t="shared"/>
        <v>6856.0</v>
      </c>
      <c r="N38" s="11" t="n">
        <f si="5" t="shared"/>
        <v>34386.0</v>
      </c>
      <c r="O38" s="5" t="n">
        <f>O39-O26-O27-O28-O29-O30-O31-O32-O33-O34-O35-O36-O37</f>
        <v>1190912.0</v>
      </c>
      <c r="P38" s="5" t="n">
        <f>P39-P26-P27-P28-P29-P30-P31-P32-P33-P34-P35-P36-P37</f>
        <v>382399.0</v>
      </c>
      <c r="Q38" s="11" t="n">
        <f si="2" t="shared"/>
        <v>27530.0</v>
      </c>
      <c r="R38" s="6" t="n">
        <f si="0" t="shared"/>
        <v>13.890265165274247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14073.0</v>
      </c>
      <c r="E39" s="5" t="n">
        <v>12414.0</v>
      </c>
      <c r="F39" s="5" t="n">
        <v>16016.0</v>
      </c>
      <c r="G39" s="5" t="n">
        <v>15230.0</v>
      </c>
      <c r="H39" s="5" t="n">
        <v>29550.0</v>
      </c>
      <c r="I39" s="5" t="n">
        <v>36520.0</v>
      </c>
      <c r="J39" s="5" t="n">
        <v>24669.0</v>
      </c>
      <c r="K39" s="5" t="n">
        <v>12686.0</v>
      </c>
      <c r="L39" s="5" t="n">
        <v>6559.0</v>
      </c>
      <c r="M39" s="5" t="n">
        <v>37207.0</v>
      </c>
      <c r="N39" s="11" t="n">
        <f si="5" t="shared"/>
        <v>204924.0</v>
      </c>
      <c r="O39" s="5" t="n">
        <v>6441831.0</v>
      </c>
      <c r="P39" s="5" t="n">
        <v>2305543.0</v>
      </c>
      <c r="Q39" s="11" t="n">
        <f si="2" t="shared"/>
        <v>167717.0</v>
      </c>
      <c r="R39" s="6" t="n">
        <f si="0" t="shared"/>
        <v>13.746626758170013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5313.0</v>
      </c>
      <c r="E40" s="5" t="n">
        <v>3174.0</v>
      </c>
      <c r="F40" s="5" t="n">
        <v>4748.0</v>
      </c>
      <c r="G40" s="5" t="n">
        <v>4959.0</v>
      </c>
      <c r="H40" s="5" t="n">
        <v>9614.0</v>
      </c>
      <c r="I40" s="5" t="n">
        <v>11201.0</v>
      </c>
      <c r="J40" s="5" t="n">
        <v>5786.0</v>
      </c>
      <c r="K40" s="5" t="n">
        <v>2246.0</v>
      </c>
      <c r="L40" s="5" t="n">
        <v>787.0</v>
      </c>
      <c r="M40" s="5" t="n">
        <v>6649.0</v>
      </c>
      <c r="N40" s="11" t="n">
        <f si="5" t="shared"/>
        <v>54477.0</v>
      </c>
      <c r="O40" s="5" t="n">
        <v>927005.0</v>
      </c>
      <c r="P40" s="5" t="n">
        <v>501511.0</v>
      </c>
      <c r="Q40" s="11" t="n">
        <f si="2" t="shared"/>
        <v>47828.0</v>
      </c>
      <c r="R40" s="6" t="n">
        <f si="0" t="shared"/>
        <v>10.485719662122605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985.0</v>
      </c>
      <c r="E41" s="5" t="n">
        <v>635.0</v>
      </c>
      <c r="F41" s="5" t="n">
        <v>802.0</v>
      </c>
      <c r="G41" s="5" t="n">
        <v>710.0</v>
      </c>
      <c r="H41" s="5" t="n">
        <v>1503.0</v>
      </c>
      <c r="I41" s="5" t="n">
        <v>1934.0</v>
      </c>
      <c r="J41" s="5" t="n">
        <v>1255.0</v>
      </c>
      <c r="K41" s="5" t="n">
        <v>583.0</v>
      </c>
      <c r="L41" s="5" t="n">
        <v>319.0</v>
      </c>
      <c r="M41" s="5" t="n">
        <v>1122.0</v>
      </c>
      <c r="N41" s="11" t="n">
        <f si="5" t="shared"/>
        <v>9848.0</v>
      </c>
      <c r="O41" s="5" t="n">
        <v>257785.0</v>
      </c>
      <c r="P41" s="5" t="n">
        <v>113394.0</v>
      </c>
      <c r="Q41" s="11" t="n">
        <f si="2" t="shared"/>
        <v>8726.0</v>
      </c>
      <c r="R41" s="6" t="n">
        <f si="0" t="shared"/>
        <v>12.994957597983039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94.0</v>
      </c>
      <c r="E42" s="5" t="n">
        <f ref="E42:M42" si="9" t="shared">E43-E40-E41</f>
        <v>38.0</v>
      </c>
      <c r="F42" s="5" t="n">
        <f si="9" t="shared"/>
        <v>52.0</v>
      </c>
      <c r="G42" s="5" t="n">
        <f si="9" t="shared"/>
        <v>83.0</v>
      </c>
      <c r="H42" s="5" t="n">
        <f si="9" t="shared"/>
        <v>289.0</v>
      </c>
      <c r="I42" s="5" t="n">
        <f si="9" t="shared"/>
        <v>218.0</v>
      </c>
      <c r="J42" s="5" t="n">
        <f si="9" t="shared"/>
        <v>181.0</v>
      </c>
      <c r="K42" s="5" t="n">
        <f si="9" t="shared"/>
        <v>75.0</v>
      </c>
      <c r="L42" s="5" t="n">
        <f si="9" t="shared"/>
        <v>48.0</v>
      </c>
      <c r="M42" s="5" t="n">
        <f si="9" t="shared"/>
        <v>285.0</v>
      </c>
      <c r="N42" s="11" t="n">
        <f si="5" t="shared"/>
        <v>1363.0</v>
      </c>
      <c r="O42" s="5" t="n">
        <f>O43-O40-O41</f>
        <v>142265.0</v>
      </c>
      <c r="P42" s="5" t="n">
        <f>P43-P40-P41</f>
        <v>15652.0</v>
      </c>
      <c r="Q42" s="11" t="n">
        <f si="2" t="shared"/>
        <v>1078.0</v>
      </c>
      <c r="R42" s="6" t="n">
        <f si="0" t="shared"/>
        <v>14.519480519480519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6392.0</v>
      </c>
      <c r="E43" s="5" t="n">
        <v>3847.0</v>
      </c>
      <c r="F43" s="5" t="n">
        <v>5602.0</v>
      </c>
      <c r="G43" s="5" t="n">
        <v>5752.0</v>
      </c>
      <c r="H43" s="5" t="n">
        <v>11406.0</v>
      </c>
      <c r="I43" s="5" t="n">
        <v>13353.0</v>
      </c>
      <c r="J43" s="5" t="n">
        <v>7222.0</v>
      </c>
      <c r="K43" s="5" t="n">
        <v>2904.0</v>
      </c>
      <c r="L43" s="5" t="n">
        <v>1154.0</v>
      </c>
      <c r="M43" s="5" t="n">
        <v>8056.0</v>
      </c>
      <c r="N43" s="11" t="n">
        <f si="5" t="shared"/>
        <v>65688.0</v>
      </c>
      <c r="O43" s="5" t="n">
        <v>1327055.0</v>
      </c>
      <c r="P43" s="5" t="n">
        <v>630557.0</v>
      </c>
      <c r="Q43" s="11" t="n">
        <f si="2" t="shared"/>
        <v>57632.0</v>
      </c>
      <c r="R43" s="6" t="n">
        <f si="0" t="shared"/>
        <v>10.941091754580789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178.0</v>
      </c>
      <c r="E44" s="8" t="n">
        <v>82.0</v>
      </c>
      <c r="F44" s="8" t="n">
        <v>90.0</v>
      </c>
      <c r="G44" s="8" t="n">
        <v>127.0</v>
      </c>
      <c r="H44" s="8" t="n">
        <v>244.0</v>
      </c>
      <c r="I44" s="8" t="n">
        <v>331.0</v>
      </c>
      <c r="J44" s="8" t="n">
        <v>342.0</v>
      </c>
      <c r="K44" s="8" t="n">
        <v>281.0</v>
      </c>
      <c r="L44" s="8" t="n">
        <v>158.0</v>
      </c>
      <c r="M44" s="8" t="n">
        <v>1310.0</v>
      </c>
      <c r="N44" s="11" t="n">
        <f si="5" t="shared"/>
        <v>3143.0</v>
      </c>
      <c r="O44" s="8" t="n">
        <v>743096.0</v>
      </c>
      <c r="P44" s="8" t="n">
        <v>38467.0</v>
      </c>
      <c r="Q44" s="11" t="n">
        <f si="2" t="shared"/>
        <v>1833.0</v>
      </c>
      <c r="R44" s="6" t="n">
        <f si="0" t="shared"/>
        <v>20.98581560283688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67.0</v>
      </c>
      <c r="E45" s="8" t="n">
        <f ref="E45:M45" si="10" t="shared">E46-E44</f>
        <v>72.0</v>
      </c>
      <c r="F45" s="8" t="n">
        <f si="10" t="shared"/>
        <v>120.0</v>
      </c>
      <c r="G45" s="8" t="n">
        <f si="10" t="shared"/>
        <v>164.0</v>
      </c>
      <c r="H45" s="8" t="n">
        <f si="10" t="shared"/>
        <v>453.0</v>
      </c>
      <c r="I45" s="8" t="n">
        <f si="10" t="shared"/>
        <v>429.0</v>
      </c>
      <c r="J45" s="8" t="n">
        <f si="10" t="shared"/>
        <v>384.0</v>
      </c>
      <c r="K45" s="8" t="n">
        <f si="10" t="shared"/>
        <v>194.0</v>
      </c>
      <c r="L45" s="8" t="n">
        <f si="10" t="shared"/>
        <v>129.0</v>
      </c>
      <c r="M45" s="8" t="n">
        <f si="10" t="shared"/>
        <v>1062.0</v>
      </c>
      <c r="N45" s="11" t="n">
        <f si="5" t="shared"/>
        <v>3074.0</v>
      </c>
      <c r="O45" s="8" t="n">
        <f>O46-O44</f>
        <v>731254.0</v>
      </c>
      <c r="P45" s="8" t="n">
        <f>P46-P44</f>
        <v>36490.0</v>
      </c>
      <c r="Q45" s="11" t="n">
        <f si="2" t="shared"/>
        <v>2012.0</v>
      </c>
      <c r="R45" s="6" t="n">
        <f si="0" t="shared"/>
        <v>18.136182902584494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245.0</v>
      </c>
      <c r="E46" s="8" t="n">
        <v>154.0</v>
      </c>
      <c r="F46" s="8" t="n">
        <v>210.0</v>
      </c>
      <c r="G46" s="8" t="n">
        <v>291.0</v>
      </c>
      <c r="H46" s="8" t="n">
        <v>697.0</v>
      </c>
      <c r="I46" s="8" t="n">
        <v>760.0</v>
      </c>
      <c r="J46" s="8" t="n">
        <v>726.0</v>
      </c>
      <c r="K46" s="8" t="n">
        <v>475.0</v>
      </c>
      <c r="L46" s="8" t="n">
        <v>287.0</v>
      </c>
      <c r="M46" s="8" t="n">
        <v>2372.0</v>
      </c>
      <c r="N46" s="11" t="n">
        <f si="5" t="shared"/>
        <v>6217.0</v>
      </c>
      <c r="O46" s="8" t="n">
        <v>1474350.0</v>
      </c>
      <c r="P46" s="8" t="n">
        <v>74957.0</v>
      </c>
      <c r="Q46" s="11" t="n">
        <f si="2" t="shared"/>
        <v>3845.0</v>
      </c>
      <c r="R46" s="6" t="n">
        <f si="0" t="shared"/>
        <v>19.494668400520155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39.0</v>
      </c>
      <c r="E47" s="5" t="n">
        <v>87.0</v>
      </c>
      <c r="F47" s="5" t="n">
        <v>101.0</v>
      </c>
      <c r="G47" s="5" t="n">
        <v>93.0</v>
      </c>
      <c r="H47" s="5" t="n">
        <v>116.0</v>
      </c>
      <c r="I47" s="5" t="n">
        <v>130.0</v>
      </c>
      <c r="J47" s="5" t="n">
        <v>57.0</v>
      </c>
      <c r="K47" s="5" t="n">
        <v>49.0</v>
      </c>
      <c r="L47" s="5" t="n">
        <v>18.0</v>
      </c>
      <c r="M47" s="5" t="n">
        <v>217.0</v>
      </c>
      <c r="N47" s="11" t="n">
        <f si="5" t="shared"/>
        <v>907.0</v>
      </c>
      <c r="O47" s="5" t="n">
        <v>57171.0</v>
      </c>
      <c r="P47" s="5" t="n">
        <v>7957.0</v>
      </c>
      <c r="Q47" s="11" t="n">
        <f si="2" t="shared"/>
        <v>690.0</v>
      </c>
      <c r="R47" s="6" t="n">
        <f si="0" t="shared"/>
        <v>11.531884057971014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185144.0</v>
      </c>
      <c r="E48" s="5" t="n">
        <f ref="E48:M48" si="11" t="shared">E47+E46+E43+E39+E25+E18</f>
        <v>374935.0</v>
      </c>
      <c r="F48" s="5" t="n">
        <f si="11" t="shared"/>
        <v>831564.0</v>
      </c>
      <c r="G48" s="5" t="n">
        <f si="11" t="shared"/>
        <v>646489.0</v>
      </c>
      <c r="H48" s="5" t="n">
        <f si="11" t="shared"/>
        <v>798609.0</v>
      </c>
      <c r="I48" s="5" t="n">
        <f si="11" t="shared"/>
        <v>488218.0</v>
      </c>
      <c r="J48" s="5" t="n">
        <f si="11" t="shared"/>
        <v>172603.0</v>
      </c>
      <c r="K48" s="5" t="n">
        <f si="11" t="shared"/>
        <v>93961.0</v>
      </c>
      <c r="L48" s="5" t="n">
        <f si="11" t="shared"/>
        <v>58581.0</v>
      </c>
      <c r="M48" s="5" t="n">
        <f si="11" t="shared"/>
        <v>609146.0</v>
      </c>
      <c r="N48" s="11" t="n">
        <f si="5" t="shared"/>
        <v>4259250.0</v>
      </c>
      <c r="O48" s="5" t="n">
        <f>O47+O46+O43+O39+O25+O18</f>
        <v>4.09607042E8</v>
      </c>
      <c r="P48" s="5" t="n">
        <f>P47+P46+P43+P39+P25+P18</f>
        <v>2.8265721E7</v>
      </c>
      <c r="Q48" s="11" t="n">
        <f si="2" t="shared"/>
        <v>3650104.0</v>
      </c>
      <c r="R48" s="6" t="n">
        <f si="0" t="shared"/>
        <v>7.743812505068349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4.346868580149088</v>
      </c>
      <c r="E49" s="6" t="n">
        <f ref="E49" si="13" t="shared">E48/$N$48*100</f>
        <v>8.802840875741035</v>
      </c>
      <c r="F49" s="6" t="n">
        <f ref="F49" si="14" t="shared">F48/$N$48*100</f>
        <v>19.523718964606445</v>
      </c>
      <c r="G49" s="6" t="n">
        <f ref="G49" si="15" t="shared">G48/$N$48*100</f>
        <v>15.178470387979104</v>
      </c>
      <c r="H49" s="6" t="n">
        <f ref="H49" si="16" t="shared">H48/$N$48*100</f>
        <v>18.749991195633033</v>
      </c>
      <c r="I49" s="6" t="n">
        <f ref="I49" si="17" t="shared">I48/$N$48*100</f>
        <v>11.462534483770618</v>
      </c>
      <c r="J49" s="6" t="n">
        <f ref="J49" si="18" t="shared">J48/$N$48*100</f>
        <v>4.052427070493631</v>
      </c>
      <c r="K49" s="6" t="n">
        <f ref="K49" si="19" t="shared">K48/$N$48*100</f>
        <v>2.2060456653166636</v>
      </c>
      <c r="L49" s="6" t="n">
        <f ref="L49" si="20" t="shared">L48/$N$48*100</f>
        <v>1.3753829899630217</v>
      </c>
      <c r="M49" s="6" t="n">
        <f ref="M49" si="21" t="shared">M48/$N$48*100</f>
        <v>14.30171978634736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