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209\CN\"/>
    </mc:Choice>
  </mc:AlternateContent>
  <xr:revisionPtr revIDLastSave="0" documentId="13_ncr:1_{C8F44E25-ED21-4DC9-AB87-5A3EBCBC23FE}" xr6:coauthVersionLast="36" xr6:coauthVersionMax="36" xr10:uidLastSave="{00000000-0000-0000-0000-000000000000}"/>
  <bookViews>
    <workbookView xWindow="720" yWindow="390" windowWidth="18075" windowHeight="6420" xr2:uid="{00000000-000D-0000-FFFF-FFFF00000000}"/>
  </bookViews>
  <sheets>
    <sheet name="出國按目的地" sheetId="2" r:id="rId1"/>
  </sheets>
  <definedNames>
    <definedName name="_xlnm.Print_Area" localSheetId="0">出國按目的地!$A$1:$H$43</definedName>
  </definedNames>
  <calcPr calcId="191029"/>
</workbook>
</file>

<file path=xl/calcChain.xml><?xml version="1.0" encoding="utf-8"?>
<calcChain xmlns="http://schemas.openxmlformats.org/spreadsheetml/2006/main">
  <c r="H3" i="2" l="1"/>
  <c r="H4" i="2"/>
  <c r="H5" i="2"/>
  <c r="H6" i="2"/>
  <c r="H7" i="2"/>
  <c r="H8" i="2"/>
  <c r="H9" i="2"/>
  <c r="H10" i="2"/>
  <c r="H11" i="2"/>
  <c r="H12" i="2"/>
  <c r="H13" i="2"/>
  <c r="H14" i="2"/>
  <c r="H15" i="2"/>
  <c r="H16" i="2"/>
  <c r="H17" i="2"/>
  <c r="H18" i="2"/>
  <c r="F19" i="2"/>
  <c r="G19" i="2"/>
  <c r="H19" i="2" s="1"/>
  <c r="H20" i="2"/>
  <c r="H21" i="2"/>
  <c r="H22" i="2"/>
  <c r="F23" i="2"/>
  <c r="H23" i="2" s="1"/>
  <c r="G23" i="2"/>
  <c r="H24" i="2"/>
  <c r="H25" i="2"/>
  <c r="H26" i="2"/>
  <c r="H27" i="2"/>
  <c r="H28" i="2"/>
  <c r="H29" i="2"/>
  <c r="H30" i="2"/>
  <c r="H31" i="2"/>
  <c r="F32" i="2"/>
  <c r="G32" i="2"/>
  <c r="H32" i="2" s="1"/>
  <c r="H33" i="2"/>
  <c r="H34" i="2"/>
  <c r="H35" i="2"/>
  <c r="H36" i="2"/>
  <c r="F37" i="2"/>
  <c r="G37" i="2"/>
  <c r="H38" i="2"/>
  <c r="H39" i="2"/>
  <c r="F40" i="2"/>
  <c r="G40" i="2"/>
  <c r="H40" i="2" s="1"/>
  <c r="H41" i="2"/>
  <c r="H42" i="2"/>
  <c r="F43" i="2"/>
  <c r="G43" i="2"/>
  <c r="H43" i="2" s="1"/>
  <c r="D19" i="2"/>
  <c r="D23" i="2"/>
  <c r="D32" i="2"/>
  <c r="D37" i="2"/>
  <c r="D40" i="2"/>
  <c r="D43" i="2"/>
  <c r="C43" i="2"/>
  <c r="C40" i="2"/>
  <c r="C37" i="2"/>
  <c r="C32" i="2"/>
  <c r="C23" i="2"/>
  <c r="C19" i="2"/>
  <c r="E4" i="2"/>
  <c r="E5" i="2"/>
  <c r="E6" i="2"/>
  <c r="E7" i="2"/>
  <c r="E8" i="2"/>
  <c r="E9" i="2"/>
  <c r="E10" i="2"/>
  <c r="E11" i="2"/>
  <c r="E12" i="2"/>
  <c r="E13" i="2"/>
  <c r="E14" i="2"/>
  <c r="E15" i="2"/>
  <c r="E16" i="2"/>
  <c r="E17" i="2"/>
  <c r="E18" i="2"/>
  <c r="E20" i="2"/>
  <c r="E21" i="2"/>
  <c r="E22" i="2"/>
  <c r="E24" i="2"/>
  <c r="E25" i="2"/>
  <c r="E26" i="2"/>
  <c r="E27" i="2"/>
  <c r="E28" i="2"/>
  <c r="E29" i="2"/>
  <c r="E30" i="2"/>
  <c r="E31" i="2"/>
  <c r="E33" i="2"/>
  <c r="E34" i="2"/>
  <c r="E35" i="2"/>
  <c r="E36" i="2"/>
  <c r="E38" i="2"/>
  <c r="E39" i="2"/>
  <c r="E41" i="2"/>
  <c r="E42" i="2"/>
  <c r="E3" i="2"/>
  <c r="H37" i="2" l="1"/>
  <c r="E23" i="2"/>
  <c r="E37" i="2"/>
  <c r="E40" i="2"/>
  <c r="E43" i="2"/>
  <c r="E32" i="2"/>
  <c r="E19" i="2"/>
</calcChain>
</file>

<file path=xl/sharedStrings.xml><?xml version="1.0" encoding="utf-8"?>
<sst xmlns="http://schemas.openxmlformats.org/spreadsheetml/2006/main" count="96" uniqueCount="55">
  <si>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</si>
  <si>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</si>
  <si>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</si>
  <si>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</si>
  <si>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</si>
  <si>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</si>
  <si>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</si>
  <si>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</si>
  <si>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</si>
  <si>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</si>
  <si>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</si>
  <si>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</si>
  <si>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</si>
  <si>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</si>
  <si>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</si>
  <si>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</si>
  <si>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</si>
  <si>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</si>
  <si>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</si>
  <si>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</si>
  <si>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</si>
  <si>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</si>
  <si>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</si>
  <si>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</si>
  <si>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</si>
  <si>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</si>
  <si>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</si>
  <si>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</si>
  <si>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</si>
  <si>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</si>
  <si>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</si>
  <si>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</si>
  <si>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</si>
  <si>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</si>
  <si>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</si>
  <si>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</si>
  <si>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</si>
  <si>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</si>
  <si>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</si>
  <si>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</si>
  <si>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</si>
  <si>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</si>
  <si>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</si>
  <si>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</si>
  <si>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</si>
  <si>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</si>
  <si>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</si>
  <si>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</si>
  <si>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表2-2  112年9月及1至9月中華民國國民出國人次及成長率－按目的地分
Table 2-2 Outbound Departures of Nationals of the Republic
of China by Destination, September &amp; January-September,2023</t>
  </si>
  <si>
    <t>112年9月
September, 2023</t>
  </si>
  <si>
    <t>111年9月
September, 2022</t>
  </si>
  <si>
    <t>112年1-9月
Jan.-Sep., 2023</t>
  </si>
  <si>
    <t>111年1-9月
Jan.-Sep., 2022</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</si>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</sst>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0"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9"/>
      <color indexed="8"/>
      <name val="新細明體"/>
      <family val="1"/>
      <charset val="136"/>
    </font>
    <font>
      <sz val="9"/>
      <name val="新細明體"/>
      <family val="3"/>
      <charset val="136"/>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xf>
    <xf numFmtId="176" fontId="3" fillId="0" borderId="1" xfId="0" applyNumberFormat="1" applyFont="1" applyBorder="1" applyAlignment="1">
      <alignment vertical="center"/>
    </xf>
    <xf numFmtId="177" fontId="3" fillId="0" borderId="1" xfId="0" applyNumberFormat="1" applyFont="1" applyBorder="1" applyAlignment="1">
      <alignment horizontal="right" vertical="center"/>
    </xf>
    <xf numFmtId="0" fontId="3" fillId="0" borderId="2" xfId="0" applyFont="1" applyBorder="1" applyAlignment="1">
      <alignment vertical="center"/>
    </xf>
    <xf numFmtId="0" fontId="3" fillId="0" borderId="2" xfId="0" applyFont="1" applyBorder="1" applyAlignment="1">
      <alignment horizontal="left" vertical="center"/>
    </xf>
    <xf numFmtId="0" fontId="6" fillId="0" borderId="5" xfId="0" applyFont="1" applyBorder="1" applyAlignment="1">
      <alignment vertical="center" textRotation="255"/>
    </xf>
    <xf numFmtId="0" fontId="6" fillId="0" borderId="6" xfId="0" applyFont="1" applyBorder="1" applyAlignment="1">
      <alignment vertical="center" textRotation="255"/>
    </xf>
    <xf numFmtId="0" fontId="6" fillId="0" borderId="0" xfId="0" applyFont="1" applyAlignment="1"/>
    <xf numFmtId="0" fontId="6" fillId="0" borderId="1" xfId="0" applyFont="1" applyBorder="1" applyAlignment="1">
      <alignment vertical="center" textRotation="255"/>
    </xf>
    <xf numFmtId="0" fontId="1" fillId="0" borderId="3" xfId="0" applyFont="1" applyBorder="1" applyAlignment="1">
      <alignment horizontal="center" wrapText="1"/>
    </xf>
    <xf numFmtId="0" fontId="3" fillId="0" borderId="1" xfId="0" applyFont="1" applyBorder="1" applyAlignment="1">
      <alignment horizontal="center" vertical="center" wrapText="1"/>
    </xf>
    <xf numFmtId="0" fontId="3" fillId="0" borderId="4" xfId="0" applyFont="1" applyBorder="1" applyAlignment="1">
      <alignment vertical="center" textRotation="255"/>
    </xf>
    <xf numFmtId="0" fontId="6" fillId="0" borderId="5" xfId="0" applyFont="1" applyBorder="1" applyAlignment="1">
      <alignment vertical="center" textRotation="255"/>
    </xf>
    <xf numFmtId="0" fontId="6" fillId="0" borderId="6" xfId="0" applyFont="1" applyBorder="1" applyAlignment="1">
      <alignment vertical="center" textRotation="255"/>
    </xf>
    <xf numFmtId="0" fontId="6" fillId="0" borderId="4" xfId="0" applyFont="1" applyBorder="1" applyAlignment="1">
      <alignment vertical="center" textRotation="255"/>
    </xf>
    <xf numFmtId="0" fontId="8" fillId="0" borderId="0" xfId="0" applyFont="1" applyAlignment="1">
      <alignment horizontal="left" vertical="top"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371475</xdr:colOff>
      <xdr:row>0</xdr:row>
      <xdr:rowOff>571500</xdr:rowOff>
    </xdr:from>
    <xdr:to>
      <xdr:col>7</xdr:col>
      <xdr:colOff>1085850</xdr:colOff>
      <xdr:row>0</xdr:row>
      <xdr:rowOff>971550</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1000" b="0" i="0" u="none" strike="noStrike" baseline="0">
              <a:solidFill>
                <a:srgbClr val="000000"/>
              </a:solidFill>
              <a:latin typeface="新細明體"/>
              <a:ea typeface="新細明體"/>
            </a:rPr>
            <a:t>單位</a:t>
          </a:r>
          <a:r>
            <a:rPr lang="en-US" altLang="zh-TW" sz="1000" b="0" i="0" u="none" strike="noStrike" baseline="0">
              <a:solidFill>
                <a:srgbClr val="000000"/>
              </a:solidFill>
              <a:latin typeface="新細明體"/>
              <a:ea typeface="新細明體"/>
            </a:rPr>
            <a:t>:</a:t>
          </a:r>
          <a:r>
            <a:rPr lang="zh-TW" altLang="en-US" sz="1000" b="0" i="0" u="none" strike="noStrike" baseline="0">
              <a:solidFill>
                <a:srgbClr val="000000"/>
              </a:solidFill>
              <a:latin typeface="新細明體"/>
              <a:ea typeface="新細明體"/>
            </a:rPr>
            <a:t>人次</a:t>
          </a:r>
        </a:p>
        <a:p>
          <a:pPr algn="l" rtl="0">
            <a:defRPr sz="1000"/>
          </a:pPr>
          <a:r>
            <a:rPr lang="en-US" altLang="zh-TW" sz="10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workbookViewId="0">
      <pane ySplit="2" topLeftCell="A39" activePane="bottomLeft" state="frozen"/>
      <selection pane="bottomLeft" activeCell="C47" sqref="C47"/>
    </sheetView>
  </sheetViews>
  <sheetFormatPr defaultRowHeight="16.5" x14ac:dyDescent="0.25"/>
  <cols>
    <col min="1" max="1" width="3.875" style="11" customWidth="1"/>
    <col min="2" max="2" width="29.625" style="1" customWidth="1"/>
    <col min="3" max="5" width="11" style="1" customWidth="1"/>
    <col min="6" max="6" width="12.375" style="1" customWidth="1"/>
    <col min="7" max="7" width="12.625" style="1" customWidth="1"/>
    <col min="8" max="8" width="15" style="1" customWidth="1"/>
  </cols>
  <sheetData>
    <row r="1" spans="1:9" ht="80.099999999999994" customHeight="1" x14ac:dyDescent="0.3">
      <c r="A1" s="13" t="s">
        <v>48</v>
      </c>
      <c r="B1" s="13"/>
      <c r="C1" s="13"/>
      <c r="D1" s="13"/>
      <c r="E1" s="13"/>
      <c r="F1" s="13"/>
      <c r="G1" s="13"/>
      <c r="H1" s="13"/>
    </row>
    <row r="2" spans="1:9" ht="45" customHeight="1" x14ac:dyDescent="0.25">
      <c r="A2" s="14" t="s">
        <v>0</v>
      </c>
      <c r="B2" s="14"/>
      <c r="C2" s="2" t="s">
        <v>49</v>
      </c>
      <c r="D2" s="2" t="s">
        <v>50</v>
      </c>
      <c r="E2" s="3" t="s">
        <v>1</v>
      </c>
      <c r="F2" s="2" t="s">
        <v>51</v>
      </c>
      <c r="G2" s="2" t="s">
        <v>52</v>
      </c>
      <c r="H2" s="3" t="s">
        <v>1</v>
      </c>
    </row>
    <row r="3" spans="1:9" x14ac:dyDescent="0.25">
      <c r="A3" s="15" t="s">
        <v>2</v>
      </c>
      <c r="B3" s="4" t="s">
        <v>3</v>
      </c>
      <c r="C3" s="5">
        <v>63290</v>
      </c>
      <c r="D3" s="5">
        <v>3852</v>
      </c>
      <c r="E3" s="6">
        <f>IF(D3=0,0,((C3/D3)-1)*100)</f>
        <v>1543.0425752855658</v>
      </c>
      <c r="F3" s="5">
        <v>518509</v>
      </c>
      <c r="G3" s="5">
        <v>17282</v>
      </c>
      <c r="H3" s="6">
        <f>IF(G3=0,0,((F3/G3)-1)*100)</f>
        <v>2900.2835319986111</v>
      </c>
      <c r="I3" t="s">
        <v>53</v>
      </c>
    </row>
    <row r="4" spans="1:9" x14ac:dyDescent="0.25">
      <c r="A4" s="16"/>
      <c r="B4" s="4" t="s">
        <v>4</v>
      </c>
      <c r="C4" s="5">
        <v>27315</v>
      </c>
      <c r="D4" s="5">
        <v>555</v>
      </c>
      <c r="E4" s="6">
        <f t="shared" ref="E4:E43" si="0">IF(D4=0,0,((C4/D4)-1)*100)</f>
        <v>4821.6216216216217</v>
      </c>
      <c r="F4" s="5">
        <v>186019</v>
      </c>
      <c r="G4" s="5">
        <v>4020</v>
      </c>
      <c r="H4" s="6">
        <f t="shared" ref="H4:H43" si="1">IF(G4=0,0,((F4/G4)-1)*100)</f>
        <v>4527.3383084577108</v>
      </c>
      <c r="I4" t="s">
        <v>53</v>
      </c>
    </row>
    <row r="5" spans="1:9" x14ac:dyDescent="0.25">
      <c r="A5" s="16"/>
      <c r="B5" s="4" t="s">
        <v>5</v>
      </c>
      <c r="C5" s="5">
        <v>165935</v>
      </c>
      <c r="D5" s="5">
        <v>17947</v>
      </c>
      <c r="E5" s="6">
        <f t="shared" si="0"/>
        <v>824.58349584888833</v>
      </c>
      <c r="F5" s="5">
        <v>1172197</v>
      </c>
      <c r="G5" s="5">
        <v>121802</v>
      </c>
      <c r="H5" s="6">
        <f t="shared" si="1"/>
        <v>862.37910707541744</v>
      </c>
      <c r="I5" t="s">
        <v>53</v>
      </c>
    </row>
    <row r="6" spans="1:9" x14ac:dyDescent="0.25">
      <c r="A6" s="16"/>
      <c r="B6" s="4" t="s">
        <v>6</v>
      </c>
      <c r="C6" s="5">
        <v>380740</v>
      </c>
      <c r="D6" s="5">
        <v>9052</v>
      </c>
      <c r="E6" s="6">
        <f t="shared" si="0"/>
        <v>4106.1422889969062</v>
      </c>
      <c r="F6" s="5">
        <v>3003864</v>
      </c>
      <c r="G6" s="5">
        <v>41119</v>
      </c>
      <c r="H6" s="6">
        <f t="shared" si="1"/>
        <v>7205.2943894549971</v>
      </c>
      <c r="I6" t="s">
        <v>53</v>
      </c>
    </row>
    <row r="7" spans="1:9" x14ac:dyDescent="0.25">
      <c r="A7" s="16"/>
      <c r="B7" s="4" t="s">
        <v>7</v>
      </c>
      <c r="C7" s="5">
        <v>88188</v>
      </c>
      <c r="D7" s="5">
        <v>5045</v>
      </c>
      <c r="E7" s="6">
        <f t="shared" si="0"/>
        <v>1648.0277502477702</v>
      </c>
      <c r="F7" s="5">
        <v>696721</v>
      </c>
      <c r="G7" s="5">
        <v>19152</v>
      </c>
      <c r="H7" s="6">
        <f t="shared" si="1"/>
        <v>3537.8498329156223</v>
      </c>
      <c r="I7" t="s">
        <v>53</v>
      </c>
    </row>
    <row r="8" spans="1:9" x14ac:dyDescent="0.25">
      <c r="A8" s="16"/>
      <c r="B8" s="4" t="s">
        <v>8</v>
      </c>
      <c r="C8" s="5">
        <v>27102</v>
      </c>
      <c r="D8" s="5">
        <v>8235</v>
      </c>
      <c r="E8" s="6">
        <f t="shared" si="0"/>
        <v>229.10746812386157</v>
      </c>
      <c r="F8" s="5">
        <v>253763</v>
      </c>
      <c r="G8" s="5">
        <v>40013</v>
      </c>
      <c r="H8" s="6">
        <f t="shared" si="1"/>
        <v>534.20138455002132</v>
      </c>
      <c r="I8" t="s">
        <v>53</v>
      </c>
    </row>
    <row r="9" spans="1:9" x14ac:dyDescent="0.25">
      <c r="A9" s="16"/>
      <c r="B9" s="4" t="s">
        <v>9</v>
      </c>
      <c r="C9" s="5">
        <v>23085</v>
      </c>
      <c r="D9" s="5">
        <v>5122</v>
      </c>
      <c r="E9" s="6">
        <f t="shared" si="0"/>
        <v>350.70285044904335</v>
      </c>
      <c r="F9" s="5">
        <v>186779</v>
      </c>
      <c r="G9" s="5">
        <v>12772</v>
      </c>
      <c r="H9" s="6">
        <f t="shared" si="1"/>
        <v>1362.4099592859379</v>
      </c>
      <c r="I9" t="s">
        <v>53</v>
      </c>
    </row>
    <row r="10" spans="1:9" x14ac:dyDescent="0.25">
      <c r="A10" s="16"/>
      <c r="B10" s="4" t="s">
        <v>10</v>
      </c>
      <c r="C10" s="5">
        <v>69687</v>
      </c>
      <c r="D10" s="5">
        <v>10505</v>
      </c>
      <c r="E10" s="6">
        <f t="shared" si="0"/>
        <v>563.36982389338402</v>
      </c>
      <c r="F10" s="5">
        <v>567355</v>
      </c>
      <c r="G10" s="5">
        <v>36305</v>
      </c>
      <c r="H10" s="6">
        <f t="shared" si="1"/>
        <v>1462.7461782123673</v>
      </c>
      <c r="I10" t="s">
        <v>53</v>
      </c>
    </row>
    <row r="11" spans="1:9" x14ac:dyDescent="0.25">
      <c r="A11" s="16"/>
      <c r="B11" s="4" t="s">
        <v>11</v>
      </c>
      <c r="C11" s="5">
        <v>16550</v>
      </c>
      <c r="D11" s="5">
        <v>2619</v>
      </c>
      <c r="E11" s="6">
        <f t="shared" si="0"/>
        <v>531.9205803741886</v>
      </c>
      <c r="F11" s="5">
        <v>158086</v>
      </c>
      <c r="G11" s="5">
        <v>13406</v>
      </c>
      <c r="H11" s="6">
        <f t="shared" si="1"/>
        <v>1079.218260480382</v>
      </c>
      <c r="I11" t="s">
        <v>53</v>
      </c>
    </row>
    <row r="12" spans="1:9" x14ac:dyDescent="0.25">
      <c r="A12" s="16"/>
      <c r="B12" s="4" t="s">
        <v>12</v>
      </c>
      <c r="C12" s="5">
        <v>11452</v>
      </c>
      <c r="D12" s="5">
        <v>2232</v>
      </c>
      <c r="E12" s="6">
        <f t="shared" si="0"/>
        <v>413.08243727598563</v>
      </c>
      <c r="F12" s="5">
        <v>94059</v>
      </c>
      <c r="G12" s="5">
        <v>9369</v>
      </c>
      <c r="H12" s="6">
        <f t="shared" si="1"/>
        <v>903.93852065321812</v>
      </c>
      <c r="I12" t="s">
        <v>53</v>
      </c>
    </row>
    <row r="13" spans="1:9" x14ac:dyDescent="0.25">
      <c r="A13" s="16"/>
      <c r="B13" s="4" t="s">
        <v>13</v>
      </c>
      <c r="C13" s="5">
        <v>704</v>
      </c>
      <c r="D13" s="5">
        <v>4</v>
      </c>
      <c r="E13" s="6">
        <f t="shared" si="0"/>
        <v>17500</v>
      </c>
      <c r="F13" s="5">
        <v>4972</v>
      </c>
      <c r="G13" s="5">
        <v>31</v>
      </c>
      <c r="H13" s="6">
        <f t="shared" si="1"/>
        <v>15938.709677419354</v>
      </c>
      <c r="I13" t="s">
        <v>53</v>
      </c>
    </row>
    <row r="14" spans="1:9" x14ac:dyDescent="0.25">
      <c r="A14" s="16"/>
      <c r="B14" s="4" t="s">
        <v>14</v>
      </c>
      <c r="C14" s="5">
        <v>75578</v>
      </c>
      <c r="D14" s="5">
        <v>12561</v>
      </c>
      <c r="E14" s="6">
        <f t="shared" si="0"/>
        <v>501.68776371308013</v>
      </c>
      <c r="F14" s="5">
        <v>585276</v>
      </c>
      <c r="G14" s="5">
        <v>68966</v>
      </c>
      <c r="H14" s="6">
        <f t="shared" si="1"/>
        <v>748.64425949018369</v>
      </c>
      <c r="I14" t="s">
        <v>53</v>
      </c>
    </row>
    <row r="15" spans="1:9" x14ac:dyDescent="0.25">
      <c r="A15" s="16"/>
      <c r="B15" s="4" t="s">
        <v>15</v>
      </c>
      <c r="C15" s="5">
        <v>511</v>
      </c>
      <c r="D15" s="5">
        <v>233</v>
      </c>
      <c r="E15" s="6">
        <f t="shared" si="0"/>
        <v>119.31330472103005</v>
      </c>
      <c r="F15" s="5">
        <v>6115</v>
      </c>
      <c r="G15" s="5">
        <v>1434</v>
      </c>
      <c r="H15" s="6">
        <f t="shared" si="1"/>
        <v>326.42956764295678</v>
      </c>
      <c r="I15" t="s">
        <v>53</v>
      </c>
    </row>
    <row r="16" spans="1:9" x14ac:dyDescent="0.25">
      <c r="A16" s="16"/>
      <c r="B16" s="4" t="s">
        <v>16</v>
      </c>
      <c r="C16" s="5">
        <v>6460</v>
      </c>
      <c r="D16" s="5">
        <v>1226</v>
      </c>
      <c r="E16" s="6">
        <f t="shared" si="0"/>
        <v>426.91680261011425</v>
      </c>
      <c r="F16" s="5">
        <v>34732</v>
      </c>
      <c r="G16" s="5">
        <v>11410</v>
      </c>
      <c r="H16" s="6">
        <f t="shared" si="1"/>
        <v>204.39964943032427</v>
      </c>
      <c r="I16" t="s">
        <v>53</v>
      </c>
    </row>
    <row r="17" spans="1:9" x14ac:dyDescent="0.25">
      <c r="A17" s="16"/>
      <c r="B17" s="4" t="s">
        <v>17</v>
      </c>
      <c r="C17" s="5">
        <v>15515</v>
      </c>
      <c r="D17" s="5">
        <v>4735</v>
      </c>
      <c r="E17" s="6">
        <f t="shared" si="0"/>
        <v>227.6663146779303</v>
      </c>
      <c r="F17" s="5">
        <v>89953</v>
      </c>
      <c r="G17" s="5">
        <v>19657</v>
      </c>
      <c r="H17" s="6">
        <f t="shared" si="1"/>
        <v>357.61306404843054</v>
      </c>
      <c r="I17" t="s">
        <v>53</v>
      </c>
    </row>
    <row r="18" spans="1:9" x14ac:dyDescent="0.25">
      <c r="A18" s="16"/>
      <c r="B18" s="4" t="s">
        <v>18</v>
      </c>
      <c r="C18" s="5">
        <v>7755</v>
      </c>
      <c r="D18" s="5">
        <v>4417</v>
      </c>
      <c r="E18" s="6">
        <f t="shared" si="0"/>
        <v>75.571654969436281</v>
      </c>
      <c r="F18" s="5">
        <v>60157</v>
      </c>
      <c r="G18" s="5">
        <v>19208</v>
      </c>
      <c r="H18" s="6">
        <f t="shared" si="1"/>
        <v>213.18721366097458</v>
      </c>
      <c r="I18" t="s">
        <v>53</v>
      </c>
    </row>
    <row r="19" spans="1:9" x14ac:dyDescent="0.25">
      <c r="A19" s="16"/>
      <c r="B19" s="4" t="s">
        <v>19</v>
      </c>
      <c r="C19" s="5">
        <f>C20-C3-C4-C5-C6-C7-C8-C9-C10-C11-C12-C13-C14-C15-C16-C17-C18</f>
        <v>947</v>
      </c>
      <c r="D19" s="5">
        <f>D20-D3-D4-D5-D6-D7-D8-D9-D10-D11-D12-D13-D14-D15-D16-D17-D18</f>
        <v>98</v>
      </c>
      <c r="E19" s="6">
        <f t="shared" si="0"/>
        <v>866.32653061224494</v>
      </c>
      <c r="F19" s="5">
        <f>F20-F3-F4-F5-F6-F7-F8-F9-F10-F11-F12-F13-F14-F15-F16-F17-F18</f>
        <v>2621</v>
      </c>
      <c r="G19" s="5">
        <f>G20-G3-G4-G5-G6-G7-G8-G9-G10-G11-G12-G13-G14-G15-G16-G17-G18</f>
        <v>453</v>
      </c>
      <c r="H19" s="6">
        <f t="shared" si="1"/>
        <v>478.58719646799113</v>
      </c>
      <c r="I19" t="s">
        <v>53</v>
      </c>
    </row>
    <row r="20" spans="1:9" x14ac:dyDescent="0.25">
      <c r="A20" s="17"/>
      <c r="B20" s="4" t="s">
        <v>20</v>
      </c>
      <c r="C20" s="5">
        <v>980814</v>
      </c>
      <c r="D20" s="5">
        <v>88438</v>
      </c>
      <c r="E20" s="6">
        <f t="shared" si="0"/>
        <v>1009.0413623103191</v>
      </c>
      <c r="F20" s="5">
        <v>7621178</v>
      </c>
      <c r="G20" s="5">
        <v>436399</v>
      </c>
      <c r="H20" s="6">
        <f t="shared" si="1"/>
        <v>1646.3784289148232</v>
      </c>
      <c r="I20" t="s">
        <v>53</v>
      </c>
    </row>
    <row r="21" spans="1:9" x14ac:dyDescent="0.25">
      <c r="A21" s="18" t="s">
        <v>21</v>
      </c>
      <c r="B21" s="4" t="s">
        <v>22</v>
      </c>
      <c r="C21" s="5">
        <v>39653</v>
      </c>
      <c r="D21" s="5">
        <v>21550</v>
      </c>
      <c r="E21" s="6">
        <f t="shared" si="0"/>
        <v>84.004640371229698</v>
      </c>
      <c r="F21" s="5">
        <v>360276</v>
      </c>
      <c r="G21" s="5">
        <v>136736</v>
      </c>
      <c r="H21" s="6">
        <f t="shared" si="1"/>
        <v>163.48291598408613</v>
      </c>
      <c r="I21" t="s">
        <v>53</v>
      </c>
    </row>
    <row r="22" spans="1:9" x14ac:dyDescent="0.25">
      <c r="A22" s="16"/>
      <c r="B22" s="4" t="s">
        <v>23</v>
      </c>
      <c r="C22" s="5">
        <v>7748</v>
      </c>
      <c r="D22" s="5">
        <v>4294</v>
      </c>
      <c r="E22" s="6">
        <f t="shared" si="0"/>
        <v>80.437820214252454</v>
      </c>
      <c r="F22" s="5">
        <v>63377</v>
      </c>
      <c r="G22" s="5">
        <v>22036</v>
      </c>
      <c r="H22" s="6">
        <f t="shared" si="1"/>
        <v>187.606643673988</v>
      </c>
      <c r="I22" t="s">
        <v>53</v>
      </c>
    </row>
    <row r="23" spans="1:9" x14ac:dyDescent="0.25">
      <c r="A23" s="16"/>
      <c r="B23" s="4" t="s">
        <v>24</v>
      </c>
      <c r="C23" s="5">
        <f>C24-C21-C22</f>
        <v>12</v>
      </c>
      <c r="D23" s="5">
        <f>D24-D21-D22</f>
        <v>11</v>
      </c>
      <c r="E23" s="6">
        <f t="shared" si="0"/>
        <v>9.0909090909090828</v>
      </c>
      <c r="F23" s="5">
        <f>F24-F21-F22</f>
        <v>148</v>
      </c>
      <c r="G23" s="5">
        <f>G24-G21-G22</f>
        <v>105</v>
      </c>
      <c r="H23" s="6">
        <f t="shared" si="1"/>
        <v>40.952380952380963</v>
      </c>
      <c r="I23" t="s">
        <v>53</v>
      </c>
    </row>
    <row r="24" spans="1:9" x14ac:dyDescent="0.25">
      <c r="A24" s="17"/>
      <c r="B24" s="4" t="s">
        <v>25</v>
      </c>
      <c r="C24" s="5">
        <v>47413</v>
      </c>
      <c r="D24" s="5">
        <v>25855</v>
      </c>
      <c r="E24" s="6">
        <f t="shared" si="0"/>
        <v>83.380390640108288</v>
      </c>
      <c r="F24" s="5">
        <v>423801</v>
      </c>
      <c r="G24" s="5">
        <v>158877</v>
      </c>
      <c r="H24" s="6">
        <f t="shared" si="1"/>
        <v>166.74786155327706</v>
      </c>
      <c r="I24" t="s">
        <v>53</v>
      </c>
    </row>
    <row r="25" spans="1:9" x14ac:dyDescent="0.25">
      <c r="A25" s="18" t="s">
        <v>26</v>
      </c>
      <c r="B25" s="4" t="s">
        <v>27</v>
      </c>
      <c r="C25" s="5">
        <v>5879</v>
      </c>
      <c r="D25" s="5">
        <v>2037</v>
      </c>
      <c r="E25" s="6">
        <f t="shared" si="0"/>
        <v>188.61070201276385</v>
      </c>
      <c r="F25" s="5">
        <v>45540</v>
      </c>
      <c r="G25" s="5">
        <v>5878</v>
      </c>
      <c r="H25" s="6">
        <f t="shared" si="1"/>
        <v>674.75331745491656</v>
      </c>
      <c r="I25" t="s">
        <v>53</v>
      </c>
    </row>
    <row r="26" spans="1:9" x14ac:dyDescent="0.25">
      <c r="A26" s="16"/>
      <c r="B26" s="4" t="s">
        <v>28</v>
      </c>
      <c r="C26" s="5">
        <v>8882</v>
      </c>
      <c r="D26" s="5">
        <v>2594</v>
      </c>
      <c r="E26" s="6">
        <f t="shared" si="0"/>
        <v>242.40555127216652</v>
      </c>
      <c r="F26" s="5">
        <v>59941</v>
      </c>
      <c r="G26" s="5">
        <v>8407</v>
      </c>
      <c r="H26" s="6">
        <f t="shared" si="1"/>
        <v>612.98917568692752</v>
      </c>
      <c r="I26" t="s">
        <v>53</v>
      </c>
    </row>
    <row r="27" spans="1:9" x14ac:dyDescent="0.25">
      <c r="A27" s="16"/>
      <c r="B27" s="4" t="s">
        <v>29</v>
      </c>
      <c r="C27" s="5">
        <v>5679</v>
      </c>
      <c r="D27" s="5">
        <v>38</v>
      </c>
      <c r="E27" s="6">
        <f t="shared" si="0"/>
        <v>14844.736842105263</v>
      </c>
      <c r="F27" s="5">
        <v>35633</v>
      </c>
      <c r="G27" s="5">
        <v>165</v>
      </c>
      <c r="H27" s="6">
        <f t="shared" si="1"/>
        <v>21495.757575757576</v>
      </c>
      <c r="I27" t="s">
        <v>53</v>
      </c>
    </row>
    <row r="28" spans="1:9" x14ac:dyDescent="0.25">
      <c r="A28" s="16"/>
      <c r="B28" s="4" t="s">
        <v>30</v>
      </c>
      <c r="C28" s="5">
        <v>3104</v>
      </c>
      <c r="D28" s="5">
        <v>1716</v>
      </c>
      <c r="E28" s="6">
        <f t="shared" si="0"/>
        <v>80.885780885780889</v>
      </c>
      <c r="F28" s="5">
        <v>20380</v>
      </c>
      <c r="G28" s="5">
        <v>5327</v>
      </c>
      <c r="H28" s="6">
        <f t="shared" si="1"/>
        <v>282.57931293410923</v>
      </c>
      <c r="I28" t="s">
        <v>53</v>
      </c>
    </row>
    <row r="29" spans="1:9" x14ac:dyDescent="0.25">
      <c r="A29" s="16"/>
      <c r="B29" s="4" t="s">
        <v>31</v>
      </c>
      <c r="C29" s="5">
        <v>48</v>
      </c>
      <c r="D29" s="5">
        <v>37</v>
      </c>
      <c r="E29" s="6">
        <f t="shared" si="0"/>
        <v>29.729729729729737</v>
      </c>
      <c r="F29" s="5">
        <v>348</v>
      </c>
      <c r="G29" s="5">
        <v>160</v>
      </c>
      <c r="H29" s="6">
        <f t="shared" si="1"/>
        <v>117.49999999999999</v>
      </c>
      <c r="I29" t="s">
        <v>53</v>
      </c>
    </row>
    <row r="30" spans="1:9" x14ac:dyDescent="0.25">
      <c r="A30" s="16"/>
      <c r="B30" s="4" t="s">
        <v>32</v>
      </c>
      <c r="C30" s="5">
        <v>4018</v>
      </c>
      <c r="D30" s="5">
        <v>2383</v>
      </c>
      <c r="E30" s="6">
        <f t="shared" si="0"/>
        <v>68.610994544691579</v>
      </c>
      <c r="F30" s="5">
        <v>23817</v>
      </c>
      <c r="G30" s="5">
        <v>6783</v>
      </c>
      <c r="H30" s="6">
        <f t="shared" si="1"/>
        <v>251.1278195488722</v>
      </c>
      <c r="I30" t="s">
        <v>53</v>
      </c>
    </row>
    <row r="31" spans="1:9" x14ac:dyDescent="0.25">
      <c r="A31" s="16"/>
      <c r="B31" s="4" t="s">
        <v>33</v>
      </c>
      <c r="C31" s="5">
        <v>5797</v>
      </c>
      <c r="D31" s="5">
        <v>14</v>
      </c>
      <c r="E31" s="6">
        <f t="shared" si="0"/>
        <v>41307.142857142855</v>
      </c>
      <c r="F31" s="5">
        <v>40634</v>
      </c>
      <c r="G31" s="5">
        <v>234</v>
      </c>
      <c r="H31" s="6">
        <f t="shared" si="1"/>
        <v>17264.957264957266</v>
      </c>
      <c r="I31" t="s">
        <v>53</v>
      </c>
    </row>
    <row r="32" spans="1:9" x14ac:dyDescent="0.25">
      <c r="A32" s="16"/>
      <c r="B32" s="4" t="s">
        <v>34</v>
      </c>
      <c r="C32" s="5">
        <f>C33-C25-C26-C27-C28-C29-C30-C31</f>
        <v>1908</v>
      </c>
      <c r="D32" s="5">
        <f>D33-D25-D26-D27-D28-D29-D30-D31</f>
        <v>220</v>
      </c>
      <c r="E32" s="6">
        <f t="shared" si="0"/>
        <v>767.27272727272725</v>
      </c>
      <c r="F32" s="5">
        <f>F33-F25-F26-F27-F28-F29-F30-F31</f>
        <v>5517</v>
      </c>
      <c r="G32" s="5">
        <f>G33-G25-G26-G27-G28-G29-G30-G31</f>
        <v>795</v>
      </c>
      <c r="H32" s="6">
        <f t="shared" si="1"/>
        <v>593.96226415094338</v>
      </c>
      <c r="I32" t="s">
        <v>53</v>
      </c>
    </row>
    <row r="33" spans="1:9" x14ac:dyDescent="0.25">
      <c r="A33" s="17"/>
      <c r="B33" s="4" t="s">
        <v>35</v>
      </c>
      <c r="C33" s="5">
        <v>35315</v>
      </c>
      <c r="D33" s="5">
        <v>9039</v>
      </c>
      <c r="E33" s="6">
        <f t="shared" si="0"/>
        <v>290.69587343732712</v>
      </c>
      <c r="F33" s="5">
        <v>231810</v>
      </c>
      <c r="G33" s="5">
        <v>27749</v>
      </c>
      <c r="H33" s="6">
        <f t="shared" si="1"/>
        <v>735.38145518757437</v>
      </c>
      <c r="I33" t="s">
        <v>53</v>
      </c>
    </row>
    <row r="34" spans="1:9" x14ac:dyDescent="0.25">
      <c r="A34" s="16" t="s">
        <v>36</v>
      </c>
      <c r="B34" s="4" t="s">
        <v>37</v>
      </c>
      <c r="C34" s="5">
        <v>10305</v>
      </c>
      <c r="D34" s="5">
        <v>2660</v>
      </c>
      <c r="E34" s="6">
        <f t="shared" si="0"/>
        <v>287.40601503759399</v>
      </c>
      <c r="F34" s="5">
        <v>99116</v>
      </c>
      <c r="G34" s="5">
        <v>13209</v>
      </c>
      <c r="H34" s="6">
        <f t="shared" si="1"/>
        <v>650.36717389658565</v>
      </c>
      <c r="I34" t="s">
        <v>53</v>
      </c>
    </row>
    <row r="35" spans="1:9" x14ac:dyDescent="0.25">
      <c r="A35" s="16"/>
      <c r="B35" s="4" t="s">
        <v>38</v>
      </c>
      <c r="C35" s="5">
        <v>2522</v>
      </c>
      <c r="D35" s="5">
        <v>657</v>
      </c>
      <c r="E35" s="6">
        <f t="shared" si="0"/>
        <v>283.86605783866059</v>
      </c>
      <c r="F35" s="5">
        <v>20526</v>
      </c>
      <c r="G35" s="5">
        <v>2985</v>
      </c>
      <c r="H35" s="6">
        <f t="shared" si="1"/>
        <v>587.6381909547739</v>
      </c>
      <c r="I35" t="s">
        <v>53</v>
      </c>
    </row>
    <row r="36" spans="1:9" x14ac:dyDescent="0.25">
      <c r="A36" s="16"/>
      <c r="B36" s="4" t="s">
        <v>47</v>
      </c>
      <c r="C36" s="5">
        <v>763</v>
      </c>
      <c r="D36" s="5">
        <v>12</v>
      </c>
      <c r="E36" s="6">
        <f t="shared" si="0"/>
        <v>6258.3333333333339</v>
      </c>
      <c r="F36" s="5">
        <v>8399</v>
      </c>
      <c r="G36" s="5">
        <v>278</v>
      </c>
      <c r="H36" s="6">
        <f t="shared" si="1"/>
        <v>2921.2230215827335</v>
      </c>
      <c r="I36" t="s">
        <v>53</v>
      </c>
    </row>
    <row r="37" spans="1:9" x14ac:dyDescent="0.25">
      <c r="A37" s="16"/>
      <c r="B37" s="7" t="s">
        <v>39</v>
      </c>
      <c r="C37" s="5">
        <f>C38-C34-C35-C36</f>
        <v>6</v>
      </c>
      <c r="D37" s="5">
        <f>D38-D34-D35-D36</f>
        <v>46</v>
      </c>
      <c r="E37" s="6">
        <f t="shared" si="0"/>
        <v>-86.956521739130437</v>
      </c>
      <c r="F37" s="5">
        <f>F38-F34-F35-F36</f>
        <v>67</v>
      </c>
      <c r="G37" s="5">
        <f>G38-G34-G35-G36</f>
        <v>102</v>
      </c>
      <c r="H37" s="6">
        <f t="shared" si="1"/>
        <v>-34.313725490196077</v>
      </c>
      <c r="I37" t="s">
        <v>53</v>
      </c>
    </row>
    <row r="38" spans="1:9" x14ac:dyDescent="0.25">
      <c r="A38" s="16"/>
      <c r="B38" s="7" t="s">
        <v>40</v>
      </c>
      <c r="C38" s="5">
        <v>13596</v>
      </c>
      <c r="D38" s="5">
        <v>3375</v>
      </c>
      <c r="E38" s="6">
        <f t="shared" si="0"/>
        <v>302.84444444444443</v>
      </c>
      <c r="F38" s="5">
        <v>128108</v>
      </c>
      <c r="G38" s="5">
        <v>16574</v>
      </c>
      <c r="H38" s="6">
        <f t="shared" si="1"/>
        <v>672.94557741040182</v>
      </c>
      <c r="I38" t="s">
        <v>53</v>
      </c>
    </row>
    <row r="39" spans="1:9" ht="20.100000000000001" customHeight="1" x14ac:dyDescent="0.25">
      <c r="A39" s="12" t="s">
        <v>41</v>
      </c>
      <c r="B39" s="8" t="s">
        <v>42</v>
      </c>
      <c r="C39" s="5">
        <v>4</v>
      </c>
      <c r="D39" s="5">
        <v>3</v>
      </c>
      <c r="E39" s="6">
        <f t="shared" si="0"/>
        <v>33.333333333333329</v>
      </c>
      <c r="F39" s="5">
        <v>71</v>
      </c>
      <c r="G39" s="5">
        <v>45</v>
      </c>
      <c r="H39" s="6">
        <f t="shared" si="1"/>
        <v>57.777777777777771</v>
      </c>
      <c r="I39" t="s">
        <v>53</v>
      </c>
    </row>
    <row r="40" spans="1:9" ht="20.100000000000001" customHeight="1" x14ac:dyDescent="0.25">
      <c r="A40" s="12"/>
      <c r="B40" s="8" t="s">
        <v>43</v>
      </c>
      <c r="C40" s="5">
        <f>C41-C39</f>
        <v>43</v>
      </c>
      <c r="D40" s="5">
        <f>D41-D39</f>
        <v>25</v>
      </c>
      <c r="E40" s="6">
        <f t="shared" si="0"/>
        <v>72</v>
      </c>
      <c r="F40" s="5">
        <f>F41-F39</f>
        <v>193</v>
      </c>
      <c r="G40" s="5">
        <f>G41-G39</f>
        <v>92</v>
      </c>
      <c r="H40" s="6">
        <f t="shared" si="1"/>
        <v>109.7826086956522</v>
      </c>
      <c r="I40" t="s">
        <v>53</v>
      </c>
    </row>
    <row r="41" spans="1:9" ht="20.100000000000001" customHeight="1" x14ac:dyDescent="0.25">
      <c r="A41" s="12"/>
      <c r="B41" s="7" t="s">
        <v>44</v>
      </c>
      <c r="C41" s="5">
        <v>47</v>
      </c>
      <c r="D41" s="5">
        <v>28</v>
      </c>
      <c r="E41" s="6">
        <f t="shared" si="0"/>
        <v>67.857142857142861</v>
      </c>
      <c r="F41" s="5">
        <v>264</v>
      </c>
      <c r="G41" s="5">
        <v>137</v>
      </c>
      <c r="H41" s="6">
        <f t="shared" si="1"/>
        <v>92.700729927007302</v>
      </c>
      <c r="I41" t="s">
        <v>53</v>
      </c>
    </row>
    <row r="42" spans="1:9" x14ac:dyDescent="0.25">
      <c r="A42" s="9"/>
      <c r="B42" s="4" t="s">
        <v>45</v>
      </c>
      <c r="C42" s="5">
        <v>2983</v>
      </c>
      <c r="D42" s="5">
        <v>129</v>
      </c>
      <c r="E42" s="6">
        <f t="shared" si="0"/>
        <v>2212.4031007751937</v>
      </c>
      <c r="F42" s="5">
        <v>18248</v>
      </c>
      <c r="G42" s="5">
        <v>858</v>
      </c>
      <c r="H42" s="6">
        <f t="shared" si="1"/>
        <v>2026.8065268065268</v>
      </c>
      <c r="I42" t="s">
        <v>53</v>
      </c>
    </row>
    <row r="43" spans="1:9" x14ac:dyDescent="0.25">
      <c r="A43" s="10"/>
      <c r="B43" s="4" t="s">
        <v>46</v>
      </c>
      <c r="C43" s="5">
        <f>C20+C24+C33+C38+C41+C42</f>
        <v>1080168</v>
      </c>
      <c r="D43" s="5">
        <f>D20+D24+D33+D38+D41+D42</f>
        <v>126864</v>
      </c>
      <c r="E43" s="6">
        <f t="shared" si="0"/>
        <v>751.43776012107446</v>
      </c>
      <c r="F43" s="5">
        <f>F20+F24+F33+F38+F41+F42</f>
        <v>8423409</v>
      </c>
      <c r="G43" s="5">
        <f>G20+G24+G33+G38+G41+G42</f>
        <v>640594</v>
      </c>
      <c r="H43" s="6">
        <f t="shared" si="1"/>
        <v>1214.9372301332826</v>
      </c>
      <c r="I43" t="s">
        <v>53</v>
      </c>
    </row>
    <row r="44" spans="1:9" ht="54.75" customHeight="1" x14ac:dyDescent="0.25">
      <c r="A44" s="19" t="s">
        <v>54</v>
      </c>
      <c r="B44" s="19"/>
      <c r="C44" s="19"/>
      <c r="D44" s="19"/>
      <c r="E44" s="19"/>
      <c r="F44" s="19"/>
      <c r="G44" s="19"/>
      <c r="H44" s="19"/>
    </row>
  </sheetData>
  <mergeCells count="8">
    <mergeCell ref="A44:H44"/>
    <mergeCell ref="A39:A41"/>
    <mergeCell ref="A1:H1"/>
    <mergeCell ref="A2:B2"/>
    <mergeCell ref="A3:A20"/>
    <mergeCell ref="A21:A24"/>
    <mergeCell ref="A25:A33"/>
    <mergeCell ref="A34:A38"/>
  </mergeCells>
  <phoneticPr fontId="7" type="noConversion"/>
  <printOptions horizontalCentered="1"/>
  <pageMargins left="0.31496062992125984" right="0.35433070866141736" top="0.4" bottom="0.35433070866141736" header="0.31496062992125984" footer="0.31496062992125984"/>
  <pageSetup paperSize="9" scale="90" orientation="portrait" r:id="rId1"/>
  <ignoredErrors>
    <ignoredError sqref="E19 E23 E32 E37 E40 E4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2018-08-24T11:06:16Z</cp:lastPrinted>
  <dcterms:created xsi:type="dcterms:W3CDTF">2018-08-16T05:50:32Z</dcterms:created>
  <dcterms:modified xsi:type="dcterms:W3CDTF">2023-10-25T01:38:07Z</dcterms:modified>
</cp:coreProperties>
</file>