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<sst xmlns="http://schemas.openxmlformats.org/spreadsheetml/2006/main" count="118" uniqueCount="73">
  <si>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</si>
  <si>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</si>
  <si>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</si>
  <si>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</si>
  <si>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</si>
  <si>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</si>
  <si>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</si>
  <si>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</si>
  <si>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</si>
  <si>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</si>
  <si>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</si>
  <si>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</si>
  <si>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</si>
  <si>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</si>
  <si>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</si>
  <si>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</si>
  <si>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</si>
  <si>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</si>
  <si>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</si>
  <si>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</si>
  <si>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</si>
  <si>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</si>
  <si>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</si>
  <si>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</si>
  <si>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</si>
  <si>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</si>
  <si>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</si>
  <si>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</si>
  <si>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</si>
  <si>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</si>
  <si>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</si>
  <si>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</si>
  <si>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</si>
  <si>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</si>
  <si>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</si>
  <si>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</si>
  <si>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</si>
  <si>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</si>
  <si>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</si>
  <si>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</si>
  <si>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</si>
  <si>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</si>
  <si>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</si>
  <si>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</si>
  <si>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</si>
  <si>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</si>
  <si>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</si>
  <si>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</si>
  <si>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</si>
  <si>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</si>
  <si>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</si>
  <si>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</si>
  <si>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</si>
  <si>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</si>
  <si>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</si>
  <si>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</si>
  <si>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</si>
  <si>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</si>
  <si>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</si>
  <si>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</si>
  <si>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</si>
  <si>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</si>
  <si>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</si>
  <si>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</si>
  <si>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</si>
  <si>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</si>
  <si>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</si>
  <si>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</si>
  <si>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</si>
  <si>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</si>
  <si>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</si>
  <si>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112年1至8月來臺旅客人次～按停留夜數分
Table 1-8  Visitor Arrivals  by Length of Stay,
January-August,2023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</si>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</sst>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30271.0</v>
      </c>
      <c r="E3" s="4" t="n">
        <v>58589.0</v>
      </c>
      <c r="F3" s="4" t="n">
        <v>149504.0</v>
      </c>
      <c r="G3" s="4" t="n">
        <v>185757.0</v>
      </c>
      <c r="H3" s="4" t="n">
        <v>198055.0</v>
      </c>
      <c r="I3" s="4" t="n">
        <v>56884.0</v>
      </c>
      <c r="J3" s="4" t="n">
        <v>10632.0</v>
      </c>
      <c r="K3" s="4" t="n">
        <v>1635.0</v>
      </c>
      <c r="L3" s="4" t="n">
        <v>931.0</v>
      </c>
      <c r="M3" s="4" t="n">
        <v>48625.0</v>
      </c>
      <c r="N3" s="11" t="n">
        <f>SUM(D3:M3)</f>
        <v>740883.0</v>
      </c>
      <c r="O3" s="4" t="n">
        <v>6391001.0</v>
      </c>
      <c r="P3" s="4" t="n">
        <v>3407635.0</v>
      </c>
      <c r="Q3" s="11" t="n">
        <f>SUM(D3:L3)</f>
        <v>692258.0</v>
      </c>
      <c r="R3" s="6" t="n">
        <f ref="R3:R48" si="0" t="shared">IF(P3&lt;&gt;0,P3/SUM(D3:L3),0)</f>
        <v>4.922492770036605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2428.0</v>
      </c>
      <c r="E4" s="5" t="n">
        <v>2902.0</v>
      </c>
      <c r="F4" s="5" t="n">
        <v>3316.0</v>
      </c>
      <c r="G4" s="5" t="n">
        <v>4264.0</v>
      </c>
      <c r="H4" s="5" t="n">
        <v>10095.0</v>
      </c>
      <c r="I4" s="5" t="n">
        <v>15076.0</v>
      </c>
      <c r="J4" s="5" t="n">
        <v>11706.0</v>
      </c>
      <c r="K4" s="5" t="n">
        <v>6189.0</v>
      </c>
      <c r="L4" s="5" t="n">
        <v>5141.0</v>
      </c>
      <c r="M4" s="5" t="n">
        <v>60525.0</v>
      </c>
      <c r="N4" s="11" t="n">
        <f ref="N4:N14" si="1" t="shared">SUM(D4:M4)</f>
        <v>121642.0</v>
      </c>
      <c r="O4" s="5" t="n">
        <v>8136747.0</v>
      </c>
      <c r="P4" s="5" t="n">
        <v>1218350.0</v>
      </c>
      <c r="Q4" s="11" t="n">
        <f ref="Q4:Q48" si="2" t="shared">SUM(D4:L4)</f>
        <v>61117.0</v>
      </c>
      <c r="R4" s="6" t="n">
        <f si="0" t="shared"/>
        <v>19.934715381972282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29398.0</v>
      </c>
      <c r="E5" s="5" t="n">
        <v>109699.0</v>
      </c>
      <c r="F5" s="5" t="n">
        <v>146179.0</v>
      </c>
      <c r="G5" s="5" t="n">
        <v>61127.0</v>
      </c>
      <c r="H5" s="5" t="n">
        <v>50810.0</v>
      </c>
      <c r="I5" s="5" t="n">
        <v>26496.0</v>
      </c>
      <c r="J5" s="5" t="n">
        <v>13315.0</v>
      </c>
      <c r="K5" s="5" t="n">
        <v>10067.0</v>
      </c>
      <c r="L5" s="5" t="n">
        <v>6938.0</v>
      </c>
      <c r="M5" s="5" t="n">
        <v>40816.0</v>
      </c>
      <c r="N5" s="11" t="n">
        <f si="1" t="shared"/>
        <v>494845.0</v>
      </c>
      <c r="O5" s="5" t="n">
        <v>8800015.0</v>
      </c>
      <c r="P5" s="5" t="n">
        <v>2762520.0</v>
      </c>
      <c r="Q5" s="11" t="n">
        <f si="2" t="shared"/>
        <v>454029.0</v>
      </c>
      <c r="R5" s="6" t="n">
        <f si="0" t="shared"/>
        <v>6.0844571602254485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10706.0</v>
      </c>
      <c r="E6" s="5" t="n">
        <v>53811.0</v>
      </c>
      <c r="F6" s="5" t="n">
        <v>213367.0</v>
      </c>
      <c r="G6" s="5" t="n">
        <v>66277.0</v>
      </c>
      <c r="H6" s="5" t="n">
        <v>34748.0</v>
      </c>
      <c r="I6" s="5" t="n">
        <v>11597.0</v>
      </c>
      <c r="J6" s="5" t="n">
        <v>4692.0</v>
      </c>
      <c r="K6" s="5" t="n">
        <v>3390.0</v>
      </c>
      <c r="L6" s="5" t="n">
        <v>2297.0</v>
      </c>
      <c r="M6" s="5" t="n">
        <v>11156.0</v>
      </c>
      <c r="N6" s="11" t="n">
        <f si="1" t="shared"/>
        <v>412041.0</v>
      </c>
      <c r="O6" s="5" t="n">
        <v>3858224.0</v>
      </c>
      <c r="P6" s="5" t="n">
        <v>1764170.0</v>
      </c>
      <c r="Q6" s="11" t="n">
        <f si="2" t="shared"/>
        <v>400885.0</v>
      </c>
      <c r="R6" s="6" t="n">
        <f si="0" t="shared"/>
        <v>4.400688476745201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1311.0</v>
      </c>
      <c r="E7" s="5" t="n">
        <v>976.0</v>
      </c>
      <c r="F7" s="5" t="n">
        <v>1626.0</v>
      </c>
      <c r="G7" s="5" t="n">
        <v>1829.0</v>
      </c>
      <c r="H7" s="5" t="n">
        <v>3432.0</v>
      </c>
      <c r="I7" s="5" t="n">
        <v>2319.0</v>
      </c>
      <c r="J7" s="5" t="n">
        <v>1258.0</v>
      </c>
      <c r="K7" s="5" t="n">
        <v>1497.0</v>
      </c>
      <c r="L7" s="5" t="n">
        <v>727.0</v>
      </c>
      <c r="M7" s="5" t="n">
        <v>5165.0</v>
      </c>
      <c r="N7" s="11" t="n">
        <f si="1" t="shared"/>
        <v>20140.0</v>
      </c>
      <c r="O7" s="5" t="n">
        <v>1997226.0</v>
      </c>
      <c r="P7" s="5" t="n">
        <v>217038.0</v>
      </c>
      <c r="Q7" s="11" t="n">
        <f si="2" t="shared"/>
        <v>14975.0</v>
      </c>
      <c r="R7" s="6" t="n">
        <f si="0" t="shared"/>
        <v>14.493355592654424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519.0</v>
      </c>
      <c r="E8" s="5" t="n">
        <v>756.0</v>
      </c>
      <c r="F8" s="5" t="n">
        <v>996.0</v>
      </c>
      <c r="G8" s="5" t="n">
        <v>1001.0</v>
      </c>
      <c r="H8" s="5" t="n">
        <v>2081.0</v>
      </c>
      <c r="I8" s="5" t="n">
        <v>1883.0</v>
      </c>
      <c r="J8" s="5" t="n">
        <v>901.0</v>
      </c>
      <c r="K8" s="5" t="n">
        <v>389.0</v>
      </c>
      <c r="L8" s="5" t="n">
        <v>205.0</v>
      </c>
      <c r="M8" s="5" t="n">
        <v>1154.0</v>
      </c>
      <c r="N8" s="11" t="n">
        <f si="1" t="shared"/>
        <v>9885.0</v>
      </c>
      <c r="O8" s="5" t="n">
        <v>412405.0</v>
      </c>
      <c r="P8" s="5" t="n">
        <v>93693.0</v>
      </c>
      <c r="Q8" s="11" t="n">
        <f si="2" t="shared"/>
        <v>8731.0</v>
      </c>
      <c r="R8" s="6" t="n">
        <f si="0" t="shared"/>
        <v>10.731073187492841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11983.0</v>
      </c>
      <c r="E9" s="5" t="n">
        <v>5118.0</v>
      </c>
      <c r="F9" s="5" t="n">
        <v>14268.0</v>
      </c>
      <c r="G9" s="5" t="n">
        <v>30255.0</v>
      </c>
      <c r="H9" s="5" t="n">
        <v>102721.0</v>
      </c>
      <c r="I9" s="5" t="n">
        <v>43370.0</v>
      </c>
      <c r="J9" s="5" t="n">
        <v>10211.0</v>
      </c>
      <c r="K9" s="5" t="n">
        <v>4383.0</v>
      </c>
      <c r="L9" s="5" t="n">
        <v>3142.0</v>
      </c>
      <c r="M9" s="5" t="n">
        <v>27760.0</v>
      </c>
      <c r="N9" s="11" t="n">
        <f si="1" t="shared"/>
        <v>253211.0</v>
      </c>
      <c r="O9" s="5" t="n">
        <v>1.6406875E7</v>
      </c>
      <c r="P9" s="5" t="n">
        <v>1885507.0</v>
      </c>
      <c r="Q9" s="11" t="n">
        <f si="2" t="shared"/>
        <v>225451.0</v>
      </c>
      <c r="R9" s="6" t="n">
        <f si="0" t="shared"/>
        <v>8.363267406221308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4960.0</v>
      </c>
      <c r="E10" s="5" t="n">
        <v>9063.0</v>
      </c>
      <c r="F10" s="5" t="n">
        <v>20949.0</v>
      </c>
      <c r="G10" s="5" t="n">
        <v>36719.0</v>
      </c>
      <c r="H10" s="5" t="n">
        <v>108024.0</v>
      </c>
      <c r="I10" s="5" t="n">
        <v>60871.0</v>
      </c>
      <c r="J10" s="5" t="n">
        <v>7136.0</v>
      </c>
      <c r="K10" s="5" t="n">
        <v>1624.0</v>
      </c>
      <c r="L10" s="5" t="n">
        <v>749.0</v>
      </c>
      <c r="M10" s="5" t="n">
        <v>3851.0</v>
      </c>
      <c r="N10" s="11" t="n">
        <f si="1" t="shared"/>
        <v>253946.0</v>
      </c>
      <c r="O10" s="5" t="n">
        <v>2388119.0</v>
      </c>
      <c r="P10" s="5" t="n">
        <v>1743564.0</v>
      </c>
      <c r="Q10" s="11" t="n">
        <f si="2" t="shared"/>
        <v>250095.0</v>
      </c>
      <c r="R10" s="6" t="n">
        <f si="0" t="shared"/>
        <v>6.97160678942002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6903.0</v>
      </c>
      <c r="E11" s="5" t="n">
        <v>1848.0</v>
      </c>
      <c r="F11" s="5" t="n">
        <v>3011.0</v>
      </c>
      <c r="G11" s="5" t="n">
        <v>3956.0</v>
      </c>
      <c r="H11" s="5" t="n">
        <v>14741.0</v>
      </c>
      <c r="I11" s="5" t="n">
        <v>16160.0</v>
      </c>
      <c r="J11" s="5" t="n">
        <v>5112.0</v>
      </c>
      <c r="K11" s="5" t="n">
        <v>4420.0</v>
      </c>
      <c r="L11" s="5" t="n">
        <v>1786.0</v>
      </c>
      <c r="M11" s="5" t="n">
        <v>56107.0</v>
      </c>
      <c r="N11" s="11" t="n">
        <f si="1" t="shared"/>
        <v>114044.0</v>
      </c>
      <c r="O11" s="5" t="n">
        <v>7.8380499E7</v>
      </c>
      <c r="P11" s="5" t="n">
        <v>746943.0</v>
      </c>
      <c r="Q11" s="11" t="n">
        <f si="2" t="shared"/>
        <v>57937.0</v>
      </c>
      <c r="R11" s="6" t="n">
        <f si="0" t="shared"/>
        <v>12.892331325405182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7105.0</v>
      </c>
      <c r="E12" s="5" t="n">
        <v>15501.0</v>
      </c>
      <c r="F12" s="5" t="n">
        <v>38917.0</v>
      </c>
      <c r="G12" s="5" t="n">
        <v>31110.0</v>
      </c>
      <c r="H12" s="5" t="n">
        <v>32441.0</v>
      </c>
      <c r="I12" s="5" t="n">
        <v>22053.0</v>
      </c>
      <c r="J12" s="5" t="n">
        <v>2791.0</v>
      </c>
      <c r="K12" s="5" t="n">
        <v>3195.0</v>
      </c>
      <c r="L12" s="5" t="n">
        <v>1615.0</v>
      </c>
      <c r="M12" s="5" t="n">
        <v>58209.0</v>
      </c>
      <c r="N12" s="11" t="n">
        <f si="1" t="shared"/>
        <v>212937.0</v>
      </c>
      <c r="O12" s="5" t="n">
        <v>6.9898583E7</v>
      </c>
      <c r="P12" s="5" t="n">
        <v>1042483.0</v>
      </c>
      <c r="Q12" s="11" t="n">
        <f si="2" t="shared"/>
        <v>154728.0</v>
      </c>
      <c r="R12" s="6" t="n">
        <f si="0" t="shared"/>
        <v>6.737520035158472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6060.0</v>
      </c>
      <c r="E13" s="5" t="n">
        <v>13106.0</v>
      </c>
      <c r="F13" s="5" t="n">
        <v>60878.0</v>
      </c>
      <c r="G13" s="5" t="n">
        <v>47795.0</v>
      </c>
      <c r="H13" s="5" t="n">
        <v>34927.0</v>
      </c>
      <c r="I13" s="5" t="n">
        <v>35062.0</v>
      </c>
      <c r="J13" s="5" t="n">
        <v>2590.0</v>
      </c>
      <c r="K13" s="5" t="n">
        <v>2949.0</v>
      </c>
      <c r="L13" s="5" t="n">
        <v>2315.0</v>
      </c>
      <c r="M13" s="5" t="n">
        <v>28526.0</v>
      </c>
      <c r="N13" s="11" t="n">
        <f si="1" t="shared"/>
        <v>234208.0</v>
      </c>
      <c r="O13" s="5" t="n">
        <v>2.9150406E7</v>
      </c>
      <c r="P13" s="5" t="n">
        <v>1387221.0</v>
      </c>
      <c r="Q13" s="11" t="n">
        <f si="2" t="shared"/>
        <v>205682.0</v>
      </c>
      <c r="R13" s="6" t="n">
        <f si="0" t="shared"/>
        <v>6.74449392751918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1563.0</v>
      </c>
      <c r="E14" s="5" t="n">
        <v>5341.0</v>
      </c>
      <c r="F14" s="5" t="n">
        <v>17372.0</v>
      </c>
      <c r="G14" s="5" t="n">
        <v>52418.0</v>
      </c>
      <c r="H14" s="5" t="n">
        <v>16836.0</v>
      </c>
      <c r="I14" s="5" t="n">
        <v>16284.0</v>
      </c>
      <c r="J14" s="5" t="n">
        <v>5915.0</v>
      </c>
      <c r="K14" s="5" t="n">
        <v>6633.0</v>
      </c>
      <c r="L14" s="5" t="n">
        <v>8656.0</v>
      </c>
      <c r="M14" s="5" t="n">
        <v>117245.0</v>
      </c>
      <c r="N14" s="11" t="n">
        <f si="1" t="shared"/>
        <v>248263.0</v>
      </c>
      <c r="O14" s="5" t="n">
        <v>1.28158482E8</v>
      </c>
      <c r="P14" s="5" t="n">
        <v>1688092.0</v>
      </c>
      <c r="Q14" s="11" t="n">
        <f si="2" t="shared"/>
        <v>131018.0</v>
      </c>
      <c r="R14" s="6" t="n">
        <f si="0" t="shared"/>
        <v>12.8844280938497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596.0</v>
      </c>
      <c r="E15" s="5" t="n">
        <f ref="E15:M15" si="3" t="shared">E16-E9-E10-E11-E12-E13-E14</f>
        <v>359.0</v>
      </c>
      <c r="F15" s="5" t="n">
        <f si="3" t="shared"/>
        <v>626.0</v>
      </c>
      <c r="G15" s="5" t="n">
        <f si="3" t="shared"/>
        <v>1244.0</v>
      </c>
      <c r="H15" s="5" t="n">
        <f si="3" t="shared"/>
        <v>2758.0</v>
      </c>
      <c r="I15" s="5" t="n">
        <f si="3" t="shared"/>
        <v>2262.0</v>
      </c>
      <c r="J15" s="5" t="n">
        <f si="3" t="shared"/>
        <v>1285.0</v>
      </c>
      <c r="K15" s="5" t="n">
        <f si="3" t="shared"/>
        <v>438.0</v>
      </c>
      <c r="L15" s="5" t="n">
        <f si="3" t="shared"/>
        <v>192.0</v>
      </c>
      <c r="M15" s="5" t="n">
        <f si="3" t="shared"/>
        <v>2198.0</v>
      </c>
      <c r="N15" s="5" t="n">
        <f ref="N15" si="4" t="shared">N16-N9-N10-N11-N12-N13-N14</f>
        <v>11958.0</v>
      </c>
      <c r="O15" s="5" t="n">
        <f>O16-O9-O10-O11-O12-O13-O14</f>
        <v>1222929.0</v>
      </c>
      <c r="P15" s="5" t="n">
        <f>P16-P9-P10-P11-P12-P13-P14</f>
        <v>116167.0</v>
      </c>
      <c r="Q15" s="11" t="n">
        <f si="2" t="shared"/>
        <v>9760.0</v>
      </c>
      <c r="R15" s="6" t="n">
        <f si="0" t="shared"/>
        <v>11.902356557377049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39170.0</v>
      </c>
      <c r="E16" s="5" t="n">
        <v>50336.0</v>
      </c>
      <c r="F16" s="5" t="n">
        <v>156021.0</v>
      </c>
      <c r="G16" s="5" t="n">
        <v>203497.0</v>
      </c>
      <c r="H16" s="5" t="n">
        <v>312448.0</v>
      </c>
      <c r="I16" s="5" t="n">
        <v>196062.0</v>
      </c>
      <c r="J16" s="5" t="n">
        <v>35040.0</v>
      </c>
      <c r="K16" s="5" t="n">
        <v>23642.0</v>
      </c>
      <c r="L16" s="5" t="n">
        <v>18455.0</v>
      </c>
      <c r="M16" s="5" t="n">
        <v>293896.0</v>
      </c>
      <c r="N16" s="11" t="n">
        <f ref="N16:N48" si="5" t="shared">SUM(D16:M16)</f>
        <v>1328567.0</v>
      </c>
      <c r="O16" s="5" t="n">
        <v>3.25605893E8</v>
      </c>
      <c r="P16" s="5" t="n">
        <v>8609977.0</v>
      </c>
      <c r="Q16" s="11" t="n">
        <f si="2" t="shared"/>
        <v>1034671.0</v>
      </c>
      <c r="R16" s="6" t="n">
        <f si="0" t="shared"/>
        <v>8.321463537684926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716.0</v>
      </c>
      <c r="E17" s="5" t="n">
        <f ref="E17:M17" si="6" t="shared">E18-E16-E3-E4-E5-E6-E7-E8</f>
        <v>2102.0</v>
      </c>
      <c r="F17" s="5" t="n">
        <f si="6" t="shared"/>
        <v>2908.0</v>
      </c>
      <c r="G17" s="5" t="n">
        <f si="6" t="shared"/>
        <v>2250.0</v>
      </c>
      <c r="H17" s="5" t="n">
        <f si="6" t="shared"/>
        <v>3020.0</v>
      </c>
      <c r="I17" s="5" t="n">
        <f si="6" t="shared"/>
        <v>1732.0</v>
      </c>
      <c r="J17" s="5" t="n">
        <f si="6" t="shared"/>
        <v>789.0</v>
      </c>
      <c r="K17" s="5" t="n">
        <f si="6" t="shared"/>
        <v>783.0</v>
      </c>
      <c r="L17" s="5" t="n">
        <f si="6" t="shared"/>
        <v>255.0</v>
      </c>
      <c r="M17" s="5" t="n">
        <f si="6" t="shared"/>
        <v>1611.0</v>
      </c>
      <c r="N17" s="11" t="n">
        <f si="5" t="shared"/>
        <v>16166.0</v>
      </c>
      <c r="O17" s="5" t="n">
        <f>O18-O16-O3-O4-O5-O6-O7-O8</f>
        <v>963989.0</v>
      </c>
      <c r="P17" s="5" t="n">
        <f>P18-P16-P3-P4-P5-P6-P7-P8</f>
        <v>134358.0</v>
      </c>
      <c r="Q17" s="11" t="n">
        <f si="2" t="shared"/>
        <v>14555.0</v>
      </c>
      <c r="R17" s="6" t="n">
        <f si="0" t="shared"/>
        <v>9.23105462040536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114519.0</v>
      </c>
      <c r="E18" s="5" t="n">
        <v>279171.0</v>
      </c>
      <c r="F18" s="5" t="n">
        <v>673917.0</v>
      </c>
      <c r="G18" s="5" t="n">
        <v>526002.0</v>
      </c>
      <c r="H18" s="5" t="n">
        <v>614689.0</v>
      </c>
      <c r="I18" s="5" t="n">
        <v>312049.0</v>
      </c>
      <c r="J18" s="5" t="n">
        <v>78333.0</v>
      </c>
      <c r="K18" s="5" t="n">
        <v>47592.0</v>
      </c>
      <c r="L18" s="5" t="n">
        <v>34949.0</v>
      </c>
      <c r="M18" s="5" t="n">
        <v>462948.0</v>
      </c>
      <c r="N18" s="11" t="n">
        <f si="5" t="shared"/>
        <v>3144169.0</v>
      </c>
      <c r="O18" s="5" t="n">
        <v>3.561655E8</v>
      </c>
      <c r="P18" s="5" t="n">
        <v>1.8207741E7</v>
      </c>
      <c r="Q18" s="11" t="n">
        <f si="2" t="shared"/>
        <v>2681221.0</v>
      </c>
      <c r="R18" s="6" t="n">
        <f si="0" t="shared"/>
        <v>6.790839322830904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4317.0</v>
      </c>
      <c r="E19" s="5" t="n">
        <v>3315.0</v>
      </c>
      <c r="F19" s="5" t="n">
        <v>5086.0</v>
      </c>
      <c r="G19" s="5" t="n">
        <v>4899.0</v>
      </c>
      <c r="H19" s="5" t="n">
        <v>8553.0</v>
      </c>
      <c r="I19" s="5" t="n">
        <v>9784.0</v>
      </c>
      <c r="J19" s="5" t="n">
        <v>6104.0</v>
      </c>
      <c r="K19" s="5" t="n">
        <v>2792.0</v>
      </c>
      <c r="L19" s="5" t="n">
        <v>1270.0</v>
      </c>
      <c r="M19" s="5" t="n">
        <v>7870.0</v>
      </c>
      <c r="N19" s="11" t="n">
        <f si="5" t="shared"/>
        <v>53990.0</v>
      </c>
      <c r="O19" s="5" t="n">
        <v>1733390.0</v>
      </c>
      <c r="P19" s="5" t="n">
        <v>548517.0</v>
      </c>
      <c r="Q19" s="11" t="n">
        <f si="2" t="shared"/>
        <v>46120.0</v>
      </c>
      <c r="R19" s="6" t="n">
        <f si="0" t="shared"/>
        <v>11.893256721595836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26028.0</v>
      </c>
      <c r="E20" s="5" t="n">
        <v>18019.0</v>
      </c>
      <c r="F20" s="5" t="n">
        <v>24762.0</v>
      </c>
      <c r="G20" s="5" t="n">
        <v>24162.0</v>
      </c>
      <c r="H20" s="5" t="n">
        <v>54295.0</v>
      </c>
      <c r="I20" s="5" t="n">
        <v>74550.0</v>
      </c>
      <c r="J20" s="5" t="n">
        <v>41898.0</v>
      </c>
      <c r="K20" s="5" t="n">
        <v>18707.0</v>
      </c>
      <c r="L20" s="5" t="n">
        <v>8204.0</v>
      </c>
      <c r="M20" s="5" t="n">
        <v>34126.0</v>
      </c>
      <c r="N20" s="11" t="n">
        <f si="5" t="shared"/>
        <v>324751.0</v>
      </c>
      <c r="O20" s="5" t="n">
        <v>8030966.0</v>
      </c>
      <c r="P20" s="5" t="n">
        <v>3696820.0</v>
      </c>
      <c r="Q20" s="11" t="n">
        <f si="2" t="shared"/>
        <v>290625.0</v>
      </c>
      <c r="R20" s="6" t="n">
        <f si="0" t="shared"/>
        <v>12.720240860215053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125.0</v>
      </c>
      <c r="E21" s="5" t="n">
        <v>85.0</v>
      </c>
      <c r="F21" s="5" t="n">
        <v>110.0</v>
      </c>
      <c r="G21" s="5" t="n">
        <v>142.0</v>
      </c>
      <c r="H21" s="5" t="n">
        <v>321.0</v>
      </c>
      <c r="I21" s="5" t="n">
        <v>285.0</v>
      </c>
      <c r="J21" s="5" t="n">
        <v>273.0</v>
      </c>
      <c r="K21" s="5" t="n">
        <v>129.0</v>
      </c>
      <c r="L21" s="5" t="n">
        <v>52.0</v>
      </c>
      <c r="M21" s="5" t="n">
        <v>449.0</v>
      </c>
      <c r="N21" s="11" t="n">
        <f si="5" t="shared"/>
        <v>1971.0</v>
      </c>
      <c r="O21" s="5" t="n">
        <v>107533.0</v>
      </c>
      <c r="P21" s="5" t="n">
        <v>21687.0</v>
      </c>
      <c r="Q21" s="11" t="n">
        <f si="2" t="shared"/>
        <v>1522.0</v>
      </c>
      <c r="R21" s="6" t="n">
        <f si="0" t="shared"/>
        <v>14.249014454664914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65.0</v>
      </c>
      <c r="E22" s="5" t="n">
        <v>93.0</v>
      </c>
      <c r="F22" s="5" t="n">
        <v>157.0</v>
      </c>
      <c r="G22" s="5" t="n">
        <v>166.0</v>
      </c>
      <c r="H22" s="5" t="n">
        <v>388.0</v>
      </c>
      <c r="I22" s="5" t="n">
        <v>291.0</v>
      </c>
      <c r="J22" s="5" t="n">
        <v>216.0</v>
      </c>
      <c r="K22" s="5" t="n">
        <v>122.0</v>
      </c>
      <c r="L22" s="5" t="n">
        <v>71.0</v>
      </c>
      <c r="M22" s="5" t="n">
        <v>312.0</v>
      </c>
      <c r="N22" s="11" t="n">
        <f si="5" t="shared"/>
        <v>1881.0</v>
      </c>
      <c r="O22" s="5" t="n">
        <v>104702.0</v>
      </c>
      <c r="P22" s="5" t="n">
        <v>22566.0</v>
      </c>
      <c r="Q22" s="11" t="n">
        <f si="2" t="shared"/>
        <v>1569.0</v>
      </c>
      <c r="R22" s="6" t="n">
        <f si="0" t="shared"/>
        <v>14.382409177820268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19.0</v>
      </c>
      <c r="E23" s="5" t="n">
        <v>27.0</v>
      </c>
      <c r="F23" s="5" t="n">
        <v>35.0</v>
      </c>
      <c r="G23" s="5" t="n">
        <v>30.0</v>
      </c>
      <c r="H23" s="5" t="n">
        <v>80.0</v>
      </c>
      <c r="I23" s="5" t="n">
        <v>98.0</v>
      </c>
      <c r="J23" s="5" t="n">
        <v>83.0</v>
      </c>
      <c r="K23" s="5" t="n">
        <v>49.0</v>
      </c>
      <c r="L23" s="5" t="n">
        <v>15.0</v>
      </c>
      <c r="M23" s="5" t="n">
        <v>89.0</v>
      </c>
      <c r="N23" s="11" t="n">
        <f si="5" t="shared"/>
        <v>525.0</v>
      </c>
      <c r="O23" s="5" t="n">
        <v>43623.0</v>
      </c>
      <c r="P23" s="5" t="n">
        <v>6930.0</v>
      </c>
      <c r="Q23" s="11" t="n">
        <f si="2" t="shared"/>
        <v>436.0</v>
      </c>
      <c r="R23" s="6" t="n">
        <f si="0" t="shared"/>
        <v>15.894495412844037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231.0</v>
      </c>
      <c r="E24" s="5" t="n">
        <f ref="E24:M24" si="7" t="shared">E25-E19-E20-E21-E22-E23</f>
        <v>250.0</v>
      </c>
      <c r="F24" s="5" t="n">
        <f si="7" t="shared"/>
        <v>353.0</v>
      </c>
      <c r="G24" s="5" t="n">
        <f si="7" t="shared"/>
        <v>383.0</v>
      </c>
      <c r="H24" s="5" t="n">
        <f si="7" t="shared"/>
        <v>663.0</v>
      </c>
      <c r="I24" s="5" t="n">
        <f si="7" t="shared"/>
        <v>928.0</v>
      </c>
      <c r="J24" s="5" t="n">
        <f si="7" t="shared"/>
        <v>771.0</v>
      </c>
      <c r="K24" s="5" t="n">
        <f si="7" t="shared"/>
        <v>482.0</v>
      </c>
      <c r="L24" s="5" t="n">
        <f si="7" t="shared"/>
        <v>375.0</v>
      </c>
      <c r="M24" s="5" t="n">
        <f si="7" t="shared"/>
        <v>2413.0</v>
      </c>
      <c r="N24" s="11" t="n">
        <f si="5" t="shared"/>
        <v>6849.0</v>
      </c>
      <c r="O24" s="5" t="n">
        <f>O25-O19-O20-O21-O22-O23</f>
        <v>1225819.0</v>
      </c>
      <c r="P24" s="5" t="n">
        <f>P25-P19-P20-P21-P22-P23</f>
        <v>84850.0</v>
      </c>
      <c r="Q24" s="11" t="n">
        <f si="2" t="shared"/>
        <v>4436.0</v>
      </c>
      <c r="R24" s="6" t="n">
        <f si="0" t="shared"/>
        <v>19.127592425608658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30785.0</v>
      </c>
      <c r="E25" s="5" t="n">
        <v>21789.0</v>
      </c>
      <c r="F25" s="5" t="n">
        <v>30503.0</v>
      </c>
      <c r="G25" s="5" t="n">
        <v>29782.0</v>
      </c>
      <c r="H25" s="5" t="n">
        <v>64300.0</v>
      </c>
      <c r="I25" s="5" t="n">
        <v>85936.0</v>
      </c>
      <c r="J25" s="5" t="n">
        <v>49345.0</v>
      </c>
      <c r="K25" s="5" t="n">
        <v>22281.0</v>
      </c>
      <c r="L25" s="5" t="n">
        <v>9987.0</v>
      </c>
      <c r="M25" s="5" t="n">
        <v>45259.0</v>
      </c>
      <c r="N25" s="11" t="n">
        <f si="5" t="shared"/>
        <v>389967.0</v>
      </c>
      <c r="O25" s="5" t="n">
        <v>1.1246033E7</v>
      </c>
      <c r="P25" s="5" t="n">
        <v>4381370.0</v>
      </c>
      <c r="Q25" s="11" t="n">
        <f si="2" t="shared"/>
        <v>344708.0</v>
      </c>
      <c r="R25" s="6" t="n">
        <f si="0" t="shared"/>
        <v>12.710380960116968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259.0</v>
      </c>
      <c r="E26" s="5" t="n">
        <v>259.0</v>
      </c>
      <c r="F26" s="5" t="n">
        <v>288.0</v>
      </c>
      <c r="G26" s="5" t="n">
        <v>283.0</v>
      </c>
      <c r="H26" s="5" t="n">
        <v>521.0</v>
      </c>
      <c r="I26" s="5" t="n">
        <v>783.0</v>
      </c>
      <c r="J26" s="5" t="n">
        <v>549.0</v>
      </c>
      <c r="K26" s="5" t="n">
        <v>267.0</v>
      </c>
      <c r="L26" s="5" t="n">
        <v>178.0</v>
      </c>
      <c r="M26" s="5" t="n">
        <v>601.0</v>
      </c>
      <c r="N26" s="11" t="n">
        <f si="5" t="shared"/>
        <v>3988.0</v>
      </c>
      <c r="O26" s="5" t="n">
        <v>117420.0</v>
      </c>
      <c r="P26" s="5" t="n">
        <v>51718.0</v>
      </c>
      <c r="Q26" s="11" t="n">
        <f si="2" t="shared"/>
        <v>3387.0</v>
      </c>
      <c r="R26" s="6" t="n">
        <f si="0" t="shared"/>
        <v>15.26956008266903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1152.0</v>
      </c>
      <c r="E27" s="5" t="n">
        <v>1522.0</v>
      </c>
      <c r="F27" s="5" t="n">
        <v>1771.0</v>
      </c>
      <c r="G27" s="5" t="n">
        <v>1660.0</v>
      </c>
      <c r="H27" s="5" t="n">
        <v>3412.0</v>
      </c>
      <c r="I27" s="5" t="n">
        <v>5130.0</v>
      </c>
      <c r="J27" s="5" t="n">
        <v>3535.0</v>
      </c>
      <c r="K27" s="5" t="n">
        <v>1912.0</v>
      </c>
      <c r="L27" s="5" t="n">
        <v>1103.0</v>
      </c>
      <c r="M27" s="5" t="n">
        <v>4745.0</v>
      </c>
      <c r="N27" s="11" t="n">
        <f si="5" t="shared"/>
        <v>25942.0</v>
      </c>
      <c r="O27" s="5" t="n">
        <v>974063.0</v>
      </c>
      <c r="P27" s="5" t="n">
        <v>336038.0</v>
      </c>
      <c r="Q27" s="11" t="n">
        <f si="2" t="shared"/>
        <v>21197.0</v>
      </c>
      <c r="R27" s="6" t="n">
        <f si="0" t="shared"/>
        <v>15.8530924187385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1646.0</v>
      </c>
      <c r="E28" s="5" t="n">
        <v>2021.0</v>
      </c>
      <c r="F28" s="5" t="n">
        <v>2547.0</v>
      </c>
      <c r="G28" s="5" t="n">
        <v>2290.0</v>
      </c>
      <c r="H28" s="5" t="n">
        <v>4760.0</v>
      </c>
      <c r="I28" s="5" t="n">
        <v>6640.0</v>
      </c>
      <c r="J28" s="5" t="n">
        <v>4621.0</v>
      </c>
      <c r="K28" s="5" t="n">
        <v>1787.0</v>
      </c>
      <c r="L28" s="5" t="n">
        <v>916.0</v>
      </c>
      <c r="M28" s="5" t="n">
        <v>10153.0</v>
      </c>
      <c r="N28" s="11" t="n">
        <f si="5" t="shared"/>
        <v>37381.0</v>
      </c>
      <c r="O28" s="5" t="n">
        <v>792896.0</v>
      </c>
      <c r="P28" s="5" t="n">
        <v>368947.0</v>
      </c>
      <c r="Q28" s="11" t="n">
        <f si="2" t="shared"/>
        <v>27228.0</v>
      </c>
      <c r="R28" s="6" t="n">
        <f si="0" t="shared"/>
        <v>13.550279124430734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589.0</v>
      </c>
      <c r="E29" s="5" t="n">
        <v>871.0</v>
      </c>
      <c r="F29" s="5" t="n">
        <v>952.0</v>
      </c>
      <c r="G29" s="5" t="n">
        <v>884.0</v>
      </c>
      <c r="H29" s="5" t="n">
        <v>1495.0</v>
      </c>
      <c r="I29" s="5" t="n">
        <v>1310.0</v>
      </c>
      <c r="J29" s="5" t="n">
        <v>687.0</v>
      </c>
      <c r="K29" s="5" t="n">
        <v>467.0</v>
      </c>
      <c r="L29" s="5" t="n">
        <v>244.0</v>
      </c>
      <c r="M29" s="5" t="n">
        <v>1362.0</v>
      </c>
      <c r="N29" s="11" t="n">
        <f si="5" t="shared"/>
        <v>8861.0</v>
      </c>
      <c r="O29" s="5" t="n">
        <v>274583.0</v>
      </c>
      <c r="P29" s="5" t="n">
        <v>85149.0</v>
      </c>
      <c r="Q29" s="11" t="n">
        <f si="2" t="shared"/>
        <v>7499.0</v>
      </c>
      <c r="R29" s="6" t="n">
        <f si="0" t="shared"/>
        <v>11.35471396186158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1029.0</v>
      </c>
      <c r="E30" s="5" t="n">
        <v>776.0</v>
      </c>
      <c r="F30" s="5" t="n">
        <v>988.0</v>
      </c>
      <c r="G30" s="5" t="n">
        <v>987.0</v>
      </c>
      <c r="H30" s="5" t="n">
        <v>2061.0</v>
      </c>
      <c r="I30" s="5" t="n">
        <v>2671.0</v>
      </c>
      <c r="J30" s="5" t="n">
        <v>2002.0</v>
      </c>
      <c r="K30" s="5" t="n">
        <v>881.0</v>
      </c>
      <c r="L30" s="5" t="n">
        <v>381.0</v>
      </c>
      <c r="M30" s="5" t="n">
        <v>1709.0</v>
      </c>
      <c r="N30" s="11" t="n">
        <f si="5" t="shared"/>
        <v>13485.0</v>
      </c>
      <c r="O30" s="5" t="n">
        <v>315538.0</v>
      </c>
      <c r="P30" s="5" t="n">
        <v>161390.0</v>
      </c>
      <c r="Q30" s="11" t="n">
        <f si="2" t="shared"/>
        <v>11776.0</v>
      </c>
      <c r="R30" s="6" t="n">
        <f si="0" t="shared"/>
        <v>13.704993206521738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316.0</v>
      </c>
      <c r="E31" s="5" t="n">
        <v>328.0</v>
      </c>
      <c r="F31" s="5" t="n">
        <v>480.0</v>
      </c>
      <c r="G31" s="5" t="n">
        <v>372.0</v>
      </c>
      <c r="H31" s="5" t="n">
        <v>896.0</v>
      </c>
      <c r="I31" s="5" t="n">
        <v>1386.0</v>
      </c>
      <c r="J31" s="5" t="n">
        <v>866.0</v>
      </c>
      <c r="K31" s="5" t="n">
        <v>293.0</v>
      </c>
      <c r="L31" s="5" t="n">
        <v>147.0</v>
      </c>
      <c r="M31" s="5" t="n">
        <v>688.0</v>
      </c>
      <c r="N31" s="11" t="n">
        <f si="5" t="shared"/>
        <v>5772.0</v>
      </c>
      <c r="O31" s="5" t="n">
        <v>125864.0</v>
      </c>
      <c r="P31" s="5" t="n">
        <v>66328.0</v>
      </c>
      <c r="Q31" s="11" t="n">
        <f si="2" t="shared"/>
        <v>5084.0</v>
      </c>
      <c r="R31" s="6" t="n">
        <f si="0" t="shared"/>
        <v>13.046420141620771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284.0</v>
      </c>
      <c r="E32" s="5" t="n">
        <v>377.0</v>
      </c>
      <c r="F32" s="5" t="n">
        <v>551.0</v>
      </c>
      <c r="G32" s="5" t="n">
        <v>434.0</v>
      </c>
      <c r="H32" s="5" t="n">
        <v>897.0</v>
      </c>
      <c r="I32" s="5" t="n">
        <v>991.0</v>
      </c>
      <c r="J32" s="5" t="n">
        <v>655.0</v>
      </c>
      <c r="K32" s="5" t="n">
        <v>413.0</v>
      </c>
      <c r="L32" s="5" t="n">
        <v>242.0</v>
      </c>
      <c r="M32" s="5" t="n">
        <v>979.0</v>
      </c>
      <c r="N32" s="11" t="n">
        <f si="5" t="shared"/>
        <v>5823.0</v>
      </c>
      <c r="O32" s="5" t="n">
        <v>217117.0</v>
      </c>
      <c r="P32" s="5" t="n">
        <v>70895.0</v>
      </c>
      <c r="Q32" s="11" t="n">
        <f si="2" t="shared"/>
        <v>4844.0</v>
      </c>
      <c r="R32" s="6" t="n">
        <f si="0" t="shared"/>
        <v>14.63563170933113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4278.0</v>
      </c>
      <c r="E33" s="5" t="n">
        <v>2306.0</v>
      </c>
      <c r="F33" s="5" t="n">
        <v>3387.0</v>
      </c>
      <c r="G33" s="5" t="n">
        <v>3207.0</v>
      </c>
      <c r="H33" s="5" t="n">
        <v>5511.0</v>
      </c>
      <c r="I33" s="5" t="n">
        <v>6104.0</v>
      </c>
      <c r="J33" s="5" t="n">
        <v>4314.0</v>
      </c>
      <c r="K33" s="5" t="n">
        <v>2396.0</v>
      </c>
      <c r="L33" s="5" t="n">
        <v>1260.0</v>
      </c>
      <c r="M33" s="5" t="n">
        <v>5069.0</v>
      </c>
      <c r="N33" s="11" t="n">
        <f si="5" t="shared"/>
        <v>37832.0</v>
      </c>
      <c r="O33" s="5" t="n">
        <v>1506423.0</v>
      </c>
      <c r="P33" s="5" t="n">
        <v>425962.0</v>
      </c>
      <c r="Q33" s="11" t="n">
        <f si="2" t="shared"/>
        <v>32763.0</v>
      </c>
      <c r="R33" s="6" t="n">
        <f si="0" t="shared"/>
        <v>13.001312456124287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324.0</v>
      </c>
      <c r="E34" s="5" t="n">
        <v>330.0</v>
      </c>
      <c r="F34" s="5" t="n">
        <v>320.0</v>
      </c>
      <c r="G34" s="5" t="n">
        <v>234.0</v>
      </c>
      <c r="H34" s="5" t="n">
        <v>620.0</v>
      </c>
      <c r="I34" s="5" t="n">
        <v>916.0</v>
      </c>
      <c r="J34" s="5" t="n">
        <v>631.0</v>
      </c>
      <c r="K34" s="5" t="n">
        <v>277.0</v>
      </c>
      <c r="L34" s="5" t="n">
        <v>81.0</v>
      </c>
      <c r="M34" s="5" t="n">
        <v>1524.0</v>
      </c>
      <c r="N34" s="11" t="n">
        <f si="5" t="shared"/>
        <v>5257.0</v>
      </c>
      <c r="O34" s="5" t="n">
        <v>86994.0</v>
      </c>
      <c r="P34" s="5" t="n">
        <v>48040.0</v>
      </c>
      <c r="Q34" s="11" t="n">
        <f si="2" t="shared"/>
        <v>3733.0</v>
      </c>
      <c r="R34" s="6" t="n">
        <f si="0" t="shared"/>
        <v>12.869006161264398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188.0</v>
      </c>
      <c r="E35" s="5" t="n">
        <v>65.0</v>
      </c>
      <c r="F35" s="5" t="n">
        <v>70.0</v>
      </c>
      <c r="G35" s="5" t="n">
        <v>68.0</v>
      </c>
      <c r="H35" s="5" t="n">
        <v>123.0</v>
      </c>
      <c r="I35" s="5" t="n">
        <v>81.0</v>
      </c>
      <c r="J35" s="5" t="n">
        <v>47.0</v>
      </c>
      <c r="K35" s="5" t="n">
        <v>28.0</v>
      </c>
      <c r="L35" s="5" t="n">
        <v>21.0</v>
      </c>
      <c r="M35" s="5" t="n">
        <v>212.0</v>
      </c>
      <c r="N35" s="11" t="n">
        <f si="5" t="shared"/>
        <v>903.0</v>
      </c>
      <c r="O35" s="5" t="n">
        <v>23410.0</v>
      </c>
      <c r="P35" s="5" t="n">
        <v>6369.0</v>
      </c>
      <c r="Q35" s="11" t="n">
        <f si="2" t="shared"/>
        <v>691.0</v>
      </c>
      <c r="R35" s="6" t="n">
        <f si="0" t="shared"/>
        <v>9.217076700434154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170.0</v>
      </c>
      <c r="E36" s="5" t="n">
        <v>238.0</v>
      </c>
      <c r="F36" s="5" t="n">
        <v>323.0</v>
      </c>
      <c r="G36" s="5" t="n">
        <v>332.0</v>
      </c>
      <c r="H36" s="5" t="n">
        <v>763.0</v>
      </c>
      <c r="I36" s="5" t="n">
        <v>750.0</v>
      </c>
      <c r="J36" s="5" t="n">
        <v>532.0</v>
      </c>
      <c r="K36" s="5" t="n">
        <v>259.0</v>
      </c>
      <c r="L36" s="5" t="n">
        <v>125.0</v>
      </c>
      <c r="M36" s="5" t="n">
        <v>338.0</v>
      </c>
      <c r="N36" s="11" t="n">
        <f si="5" t="shared"/>
        <v>3830.0</v>
      </c>
      <c r="O36" s="5" t="n">
        <v>94088.0</v>
      </c>
      <c r="P36" s="5" t="n">
        <v>47905.0</v>
      </c>
      <c r="Q36" s="11" t="n">
        <f si="2" t="shared"/>
        <v>3492.0</v>
      </c>
      <c r="R36" s="6" t="n">
        <f si="0" t="shared"/>
        <v>13.718499427262314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120.0</v>
      </c>
      <c r="E37" s="5" t="n">
        <v>151.0</v>
      </c>
      <c r="F37" s="5" t="n">
        <v>199.0</v>
      </c>
      <c r="G37" s="5" t="n">
        <v>226.0</v>
      </c>
      <c r="H37" s="5" t="n">
        <v>572.0</v>
      </c>
      <c r="I37" s="5" t="n">
        <v>521.0</v>
      </c>
      <c r="J37" s="5" t="n">
        <v>390.0</v>
      </c>
      <c r="K37" s="5" t="n">
        <v>301.0</v>
      </c>
      <c r="L37" s="5" t="n">
        <v>183.0</v>
      </c>
      <c r="M37" s="5" t="n">
        <v>1020.0</v>
      </c>
      <c r="N37" s="11" t="n">
        <f si="5" t="shared"/>
        <v>3683.0</v>
      </c>
      <c r="O37" s="5" t="n">
        <v>333809.0</v>
      </c>
      <c r="P37" s="5" t="n">
        <v>47397.0</v>
      </c>
      <c r="Q37" s="11" t="n">
        <f si="2" t="shared"/>
        <v>2663.0</v>
      </c>
      <c r="R37" s="6" t="n">
        <f si="0" t="shared"/>
        <v>17.798347728126174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2316.0</v>
      </c>
      <c r="E38" s="5" t="n">
        <f ref="E38:M38" si="8" t="shared">E39-E26-E27-E28-E29-E30-E31-E32-E33-E34-E35-E36-E37</f>
        <v>1604.0</v>
      </c>
      <c r="F38" s="5" t="n">
        <f si="8" t="shared"/>
        <v>2196.0</v>
      </c>
      <c r="G38" s="5" t="n">
        <f si="8" t="shared"/>
        <v>2365.0</v>
      </c>
      <c r="H38" s="5" t="n">
        <f si="8" t="shared"/>
        <v>4469.0</v>
      </c>
      <c r="I38" s="5" t="n">
        <f si="8" t="shared"/>
        <v>4957.0</v>
      </c>
      <c r="J38" s="5" t="n">
        <f si="8" t="shared"/>
        <v>3243.0</v>
      </c>
      <c r="K38" s="5" t="n">
        <f si="8" t="shared"/>
        <v>2004.0</v>
      </c>
      <c r="L38" s="5" t="n">
        <f si="8" t="shared"/>
        <v>1034.0</v>
      </c>
      <c r="M38" s="5" t="n">
        <f si="8" t="shared"/>
        <v>6270.0</v>
      </c>
      <c r="N38" s="11" t="n">
        <f si="5" t="shared"/>
        <v>30458.0</v>
      </c>
      <c r="O38" s="5" t="n">
        <f>O39-O26-O27-O28-O29-O30-O31-O32-O33-O34-O35-O36-O37</f>
        <v>1107735.0</v>
      </c>
      <c r="P38" s="5" t="n">
        <f>P39-P26-P27-P28-P29-P30-P31-P32-P33-P34-P35-P36-P37</f>
        <v>339761.0</v>
      </c>
      <c r="Q38" s="11" t="n">
        <f si="2" t="shared"/>
        <v>24188.0</v>
      </c>
      <c r="R38" s="6" t="n">
        <f si="0" t="shared"/>
        <v>14.046676037704646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12671.0</v>
      </c>
      <c r="E39" s="5" t="n">
        <v>10848.0</v>
      </c>
      <c r="F39" s="5" t="n">
        <v>14072.0</v>
      </c>
      <c r="G39" s="5" t="n">
        <v>13342.0</v>
      </c>
      <c r="H39" s="5" t="n">
        <v>26100.0</v>
      </c>
      <c r="I39" s="5" t="n">
        <v>32240.0</v>
      </c>
      <c r="J39" s="5" t="n">
        <v>22072.0</v>
      </c>
      <c r="K39" s="5" t="n">
        <v>11285.0</v>
      </c>
      <c r="L39" s="5" t="n">
        <v>5915.0</v>
      </c>
      <c r="M39" s="5" t="n">
        <v>34670.0</v>
      </c>
      <c r="N39" s="11" t="n">
        <f si="5" t="shared"/>
        <v>183215.0</v>
      </c>
      <c r="O39" s="5" t="n">
        <v>5969940.0</v>
      </c>
      <c r="P39" s="5" t="n">
        <v>2055899.0</v>
      </c>
      <c r="Q39" s="11" t="n">
        <f si="2" t="shared"/>
        <v>148545.0</v>
      </c>
      <c r="R39" s="6" t="n">
        <f si="0" t="shared"/>
        <v>13.840243697196136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4706.0</v>
      </c>
      <c r="E40" s="5" t="n">
        <v>2712.0</v>
      </c>
      <c r="F40" s="5" t="n">
        <v>4039.0</v>
      </c>
      <c r="G40" s="5" t="n">
        <v>4221.0</v>
      </c>
      <c r="H40" s="5" t="n">
        <v>8157.0</v>
      </c>
      <c r="I40" s="5" t="n">
        <v>9856.0</v>
      </c>
      <c r="J40" s="5" t="n">
        <v>5387.0</v>
      </c>
      <c r="K40" s="5" t="n">
        <v>2085.0</v>
      </c>
      <c r="L40" s="5" t="n">
        <v>712.0</v>
      </c>
      <c r="M40" s="5" t="n">
        <v>5746.0</v>
      </c>
      <c r="N40" s="11" t="n">
        <f si="5" t="shared"/>
        <v>47621.0</v>
      </c>
      <c r="O40" s="5" t="n">
        <v>833340.0</v>
      </c>
      <c r="P40" s="5" t="n">
        <v>451064.0</v>
      </c>
      <c r="Q40" s="11" t="n">
        <f si="2" t="shared"/>
        <v>41875.0</v>
      </c>
      <c r="R40" s="6" t="n">
        <f si="0" t="shared"/>
        <v>10.771677611940298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871.0</v>
      </c>
      <c r="E41" s="5" t="n">
        <v>567.0</v>
      </c>
      <c r="F41" s="5" t="n">
        <v>712.0</v>
      </c>
      <c r="G41" s="5" t="n">
        <v>598.0</v>
      </c>
      <c r="H41" s="5" t="n">
        <v>1270.0</v>
      </c>
      <c r="I41" s="5" t="n">
        <v>1745.0</v>
      </c>
      <c r="J41" s="5" t="n">
        <v>1188.0</v>
      </c>
      <c r="K41" s="5" t="n">
        <v>556.0</v>
      </c>
      <c r="L41" s="5" t="n">
        <v>296.0</v>
      </c>
      <c r="M41" s="5" t="n">
        <v>993.0</v>
      </c>
      <c r="N41" s="11" t="n">
        <f si="5" t="shared"/>
        <v>8796.0</v>
      </c>
      <c r="O41" s="5" t="n">
        <v>242159.0</v>
      </c>
      <c r="P41" s="5" t="n">
        <v>104572.0</v>
      </c>
      <c r="Q41" s="11" t="n">
        <f si="2" t="shared"/>
        <v>7803.0</v>
      </c>
      <c r="R41" s="6" t="n">
        <f si="0" t="shared"/>
        <v>13.40151223888248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87.0</v>
      </c>
      <c r="E42" s="5" t="n">
        <f ref="E42:M42" si="9" t="shared">E43-E40-E41</f>
        <v>32.0</v>
      </c>
      <c r="F42" s="5" t="n">
        <f si="9" t="shared"/>
        <v>43.0</v>
      </c>
      <c r="G42" s="5" t="n">
        <f si="9" t="shared"/>
        <v>73.0</v>
      </c>
      <c r="H42" s="5" t="n">
        <f si="9" t="shared"/>
        <v>262.0</v>
      </c>
      <c r="I42" s="5" t="n">
        <f si="9" t="shared"/>
        <v>192.0</v>
      </c>
      <c r="J42" s="5" t="n">
        <f si="9" t="shared"/>
        <v>154.0</v>
      </c>
      <c r="K42" s="5" t="n">
        <f si="9" t="shared"/>
        <v>63.0</v>
      </c>
      <c r="L42" s="5" t="n">
        <f si="9" t="shared"/>
        <v>43.0</v>
      </c>
      <c r="M42" s="5" t="n">
        <f si="9" t="shared"/>
        <v>259.0</v>
      </c>
      <c r="N42" s="11" t="n">
        <f si="5" t="shared"/>
        <v>1208.0</v>
      </c>
      <c r="O42" s="5" t="n">
        <f>O43-O40-O41</f>
        <v>133158.0</v>
      </c>
      <c r="P42" s="5" t="n">
        <f>P43-P40-P41</f>
        <v>13699.0</v>
      </c>
      <c r="Q42" s="11" t="n">
        <f si="2" t="shared"/>
        <v>949.0</v>
      </c>
      <c r="R42" s="6" t="n">
        <f si="0" t="shared"/>
        <v>14.435194942044257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5664.0</v>
      </c>
      <c r="E43" s="5" t="n">
        <v>3311.0</v>
      </c>
      <c r="F43" s="5" t="n">
        <v>4794.0</v>
      </c>
      <c r="G43" s="5" t="n">
        <v>4892.0</v>
      </c>
      <c r="H43" s="5" t="n">
        <v>9689.0</v>
      </c>
      <c r="I43" s="5" t="n">
        <v>11793.0</v>
      </c>
      <c r="J43" s="5" t="n">
        <v>6729.0</v>
      </c>
      <c r="K43" s="5" t="n">
        <v>2704.0</v>
      </c>
      <c r="L43" s="5" t="n">
        <v>1051.0</v>
      </c>
      <c r="M43" s="5" t="n">
        <v>6998.0</v>
      </c>
      <c r="N43" s="11" t="n">
        <f si="5" t="shared"/>
        <v>57625.0</v>
      </c>
      <c r="O43" s="5" t="n">
        <v>1208657.0</v>
      </c>
      <c r="P43" s="5" t="n">
        <v>569335.0</v>
      </c>
      <c r="Q43" s="11" t="n">
        <f si="2" t="shared"/>
        <v>50627.0</v>
      </c>
      <c r="R43" s="6" t="n">
        <f si="0" t="shared"/>
        <v>11.24567918304462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170.0</v>
      </c>
      <c r="E44" s="8" t="n">
        <v>63.0</v>
      </c>
      <c r="F44" s="8" t="n">
        <v>74.0</v>
      </c>
      <c r="G44" s="8" t="n">
        <v>110.0</v>
      </c>
      <c r="H44" s="8" t="n">
        <v>208.0</v>
      </c>
      <c r="I44" s="8" t="n">
        <v>309.0</v>
      </c>
      <c r="J44" s="8" t="n">
        <v>308.0</v>
      </c>
      <c r="K44" s="8" t="n">
        <v>247.0</v>
      </c>
      <c r="L44" s="8" t="n">
        <v>140.0</v>
      </c>
      <c r="M44" s="8" t="n">
        <v>1244.0</v>
      </c>
      <c r="N44" s="11" t="n">
        <f si="5" t="shared"/>
        <v>2873.0</v>
      </c>
      <c r="O44" s="8" t="n">
        <v>704259.0</v>
      </c>
      <c r="P44" s="8" t="n">
        <v>34272.0</v>
      </c>
      <c r="Q44" s="11" t="n">
        <f si="2" t="shared"/>
        <v>1629.0</v>
      </c>
      <c r="R44" s="6" t="n">
        <f si="0" t="shared"/>
        <v>21.03867403314917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55.0</v>
      </c>
      <c r="E45" s="8" t="n">
        <f ref="E45:M45" si="10" t="shared">E46-E44</f>
        <v>63.0</v>
      </c>
      <c r="F45" s="8" t="n">
        <f si="10" t="shared"/>
        <v>98.0</v>
      </c>
      <c r="G45" s="8" t="n">
        <f si="10" t="shared"/>
        <v>142.0</v>
      </c>
      <c r="H45" s="8" t="n">
        <f si="10" t="shared"/>
        <v>387.0</v>
      </c>
      <c r="I45" s="8" t="n">
        <f si="10" t="shared"/>
        <v>386.0</v>
      </c>
      <c r="J45" s="8" t="n">
        <f si="10" t="shared"/>
        <v>331.0</v>
      </c>
      <c r="K45" s="8" t="n">
        <f si="10" t="shared"/>
        <v>163.0</v>
      </c>
      <c r="L45" s="8" t="n">
        <f si="10" t="shared"/>
        <v>112.0</v>
      </c>
      <c r="M45" s="8" t="n">
        <f si="10" t="shared"/>
        <v>958.0</v>
      </c>
      <c r="N45" s="11" t="n">
        <f si="5" t="shared"/>
        <v>2695.0</v>
      </c>
      <c r="O45" s="8" t="n">
        <f>O46-O44</f>
        <v>657427.0</v>
      </c>
      <c r="P45" s="8" t="n">
        <f>P46-P44</f>
        <v>31446.0</v>
      </c>
      <c r="Q45" s="11" t="n">
        <f si="2" t="shared"/>
        <v>1737.0</v>
      </c>
      <c r="R45" s="6" t="n">
        <f si="0" t="shared"/>
        <v>18.10362694300518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225.0</v>
      </c>
      <c r="E46" s="8" t="n">
        <v>126.0</v>
      </c>
      <c r="F46" s="8" t="n">
        <v>172.0</v>
      </c>
      <c r="G46" s="8" t="n">
        <v>252.0</v>
      </c>
      <c r="H46" s="8" t="n">
        <v>595.0</v>
      </c>
      <c r="I46" s="8" t="n">
        <v>695.0</v>
      </c>
      <c r="J46" s="8" t="n">
        <v>639.0</v>
      </c>
      <c r="K46" s="8" t="n">
        <v>410.0</v>
      </c>
      <c r="L46" s="8" t="n">
        <v>252.0</v>
      </c>
      <c r="M46" s="8" t="n">
        <v>2202.0</v>
      </c>
      <c r="N46" s="11" t="n">
        <f si="5" t="shared"/>
        <v>5568.0</v>
      </c>
      <c r="O46" s="8" t="n">
        <v>1361686.0</v>
      </c>
      <c r="P46" s="8" t="n">
        <v>65718.0</v>
      </c>
      <c r="Q46" s="11" t="n">
        <f si="2" t="shared"/>
        <v>3366.0</v>
      </c>
      <c r="R46" s="6" t="n">
        <f si="0" t="shared"/>
        <v>19.524064171122994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36.0</v>
      </c>
      <c r="E47" s="5" t="n">
        <v>75.0</v>
      </c>
      <c r="F47" s="5" t="n">
        <v>82.0</v>
      </c>
      <c r="G47" s="5" t="n">
        <v>84.0</v>
      </c>
      <c r="H47" s="5" t="n">
        <v>100.0</v>
      </c>
      <c r="I47" s="5" t="n">
        <v>120.0</v>
      </c>
      <c r="J47" s="5" t="n">
        <v>53.0</v>
      </c>
      <c r="K47" s="5" t="n">
        <v>47.0</v>
      </c>
      <c r="L47" s="5" t="n">
        <v>14.0</v>
      </c>
      <c r="M47" s="5" t="n">
        <v>190.0</v>
      </c>
      <c r="N47" s="11" t="n">
        <f si="5" t="shared"/>
        <v>801.0</v>
      </c>
      <c r="O47" s="5" t="n">
        <v>50197.0</v>
      </c>
      <c r="P47" s="5" t="n">
        <v>7176.0</v>
      </c>
      <c r="Q47" s="11" t="n">
        <f si="2" t="shared"/>
        <v>611.0</v>
      </c>
      <c r="R47" s="6" t="n">
        <f si="0" t="shared"/>
        <v>11.74468085106383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163900.0</v>
      </c>
      <c r="E48" s="5" t="n">
        <f ref="E48:M48" si="11" t="shared">E47+E46+E43+E39+E25+E18</f>
        <v>315320.0</v>
      </c>
      <c r="F48" s="5" t="n">
        <f si="11" t="shared"/>
        <v>723540.0</v>
      </c>
      <c r="G48" s="5" t="n">
        <f si="11" t="shared"/>
        <v>574354.0</v>
      </c>
      <c r="H48" s="5" t="n">
        <f si="11" t="shared"/>
        <v>715473.0</v>
      </c>
      <c r="I48" s="5" t="n">
        <f si="11" t="shared"/>
        <v>442833.0</v>
      </c>
      <c r="J48" s="5" t="n">
        <f si="11" t="shared"/>
        <v>157171.0</v>
      </c>
      <c r="K48" s="5" t="n">
        <f si="11" t="shared"/>
        <v>84319.0</v>
      </c>
      <c r="L48" s="5" t="n">
        <f si="11" t="shared"/>
        <v>52168.0</v>
      </c>
      <c r="M48" s="5" t="n">
        <f si="11" t="shared"/>
        <v>552267.0</v>
      </c>
      <c r="N48" s="11" t="n">
        <f si="5" t="shared"/>
        <v>3781345.0</v>
      </c>
      <c r="O48" s="5" t="n">
        <f>O47+O46+O43+O39+O25+O18</f>
        <v>3.76002013E8</v>
      </c>
      <c r="P48" s="5" t="n">
        <f>P47+P46+P43+P39+P25+P18</f>
        <v>2.5287239E7</v>
      </c>
      <c r="Q48" s="11" t="n">
        <f si="2" t="shared"/>
        <v>3229078.0</v>
      </c>
      <c r="R48" s="6" t="n">
        <f si="0" t="shared"/>
        <v>7.831101943031417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4.334436556304701</v>
      </c>
      <c r="E49" s="6" t="n">
        <f ref="E49" si="13" t="shared">E48/$N$48*100</f>
        <v>8.338831817779123</v>
      </c>
      <c r="F49" s="6" t="n">
        <f ref="F49" si="14" t="shared">F48/$N$48*100</f>
        <v>19.13446141518428</v>
      </c>
      <c r="G49" s="6" t="n">
        <f ref="G49" si="15" t="shared">G48/$N$48*100</f>
        <v>15.189145661133802</v>
      </c>
      <c r="H49" s="6" t="n">
        <f ref="H49" si="16" t="shared">H48/$N$48*100</f>
        <v>18.921124626290382</v>
      </c>
      <c r="I49" s="6" t="n">
        <f ref="I49" si="17" t="shared">I48/$N$48*100</f>
        <v>11.710991723844295</v>
      </c>
      <c r="J49" s="6" t="n">
        <f ref="J49" si="18" t="shared">J48/$N$48*100</f>
        <v>4.156484002385395</v>
      </c>
      <c r="K49" s="6" t="n">
        <f ref="K49" si="19" t="shared">K48/$N$48*100</f>
        <v>2.2298679438136433</v>
      </c>
      <c r="L49" s="6" t="n">
        <f ref="L49" si="20" t="shared">L48/$N$48*100</f>
        <v>1.3796149253770813</v>
      </c>
      <c r="M49" s="6" t="n">
        <f ref="M49" si="21" t="shared">M48/$N$48*100</f>
        <v>14.6050413278873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