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<sst xmlns="http://schemas.openxmlformats.org/spreadsheetml/2006/main" count="98" uniqueCount="56">
  <si>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</si>
  <si>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</si>
  <si>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</si>
  <si>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</si>
  <si>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</si>
  <si>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</si>
  <si>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</si>
  <si>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</si>
  <si>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</si>
  <si>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</si>
  <si>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</si>
  <si>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</si>
  <si>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</si>
  <si>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</si>
  <si>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</si>
  <si>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</si>
  <si>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</si>
  <si>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</si>
  <si>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</si>
  <si>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</si>
  <si>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</si>
  <si>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</si>
  <si>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</si>
  <si>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</si>
  <si>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</si>
  <si>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</si>
  <si>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</si>
  <si>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</si>
  <si>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</si>
  <si>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</si>
  <si>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</si>
  <si>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</si>
  <si>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</si>
  <si>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</si>
  <si>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</si>
  <si>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</si>
  <si>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</si>
  <si>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</si>
  <si>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</si>
  <si>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</si>
  <si>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</si>
  <si>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</si>
  <si>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</si>
  <si>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</si>
  <si>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</si>
  <si>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</si>
  <si>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</si>
  <si>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</si>
  <si>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</si>
  <si>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</si>
  <si>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</si>
  <si>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</si>
  <si>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</si>
  <si>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112年8月來臺旅客人次及成長率－按國籍分
Table 1-3 Visitor Arrivals by Nationality,
 August, 2023</t>
  </si>
  <si>
    <t>112年8月
Aug.., 2023</t>
  </si>
  <si>
    <t>111年8月
Aug..,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</si>
</sst>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97512.0</v>
      </c>
      <c r="E3" s="4" t="n">
        <v>5753.0</v>
      </c>
      <c r="F3" s="5" t="n">
        <f>IF(E3=0,"-",(D3-E3)/E3*100)</f>
        <v>1594.97653398227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51087.0</v>
      </c>
      <c r="E4" s="4" t="n">
        <v>1621.0</v>
      </c>
      <c r="F4" s="5" t="n">
        <f ref="F4:F46" si="0" t="shared">IF(E4=0,"-",(D4-E4)/E4*100)</f>
        <v>3051.5731030228253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3474.0</v>
      </c>
      <c r="E5" s="4" t="n">
        <v>930.0</v>
      </c>
      <c r="F5" s="5" t="n">
        <f si="0" t="shared"/>
        <v>273.5483870967742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1397.0</v>
      </c>
      <c r="E6" s="4" t="n">
        <v>326.0</v>
      </c>
      <c r="F6" s="5" t="n">
        <f si="0" t="shared"/>
        <v>328.5276073619632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30835.0</v>
      </c>
      <c r="E7" s="4" t="n">
        <v>4075.0</v>
      </c>
      <c r="F7" s="5" t="n">
        <f si="0" t="shared"/>
        <v>656.6871165644172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23050.0</v>
      </c>
      <c r="E8" s="4" t="n">
        <v>908.0</v>
      </c>
      <c r="F8" s="5" t="n">
        <f si="0" t="shared"/>
        <v>2438.546255506608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17938.0</v>
      </c>
      <c r="E9" s="4" t="n">
        <v>7864.0</v>
      </c>
      <c r="F9" s="5" t="n">
        <f si="0" t="shared"/>
        <v>128.1027466937945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30420.0</v>
      </c>
      <c r="E10" s="4" t="n">
        <v>5460.0</v>
      </c>
      <c r="F10" s="5" t="n">
        <f si="0" t="shared"/>
        <v>457.1428571428571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22277.0</v>
      </c>
      <c r="E11" s="4" t="n">
        <v>3554.0</v>
      </c>
      <c r="F11" s="5" t="n">
        <f si="0" t="shared"/>
        <v>526.8148564997186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37459.0</v>
      </c>
      <c r="E12" s="4" t="n">
        <v>18130.0</v>
      </c>
      <c r="F12" s="5" t="n">
        <f si="0" t="shared"/>
        <v>106.61334804191947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2461.0</v>
      </c>
      <c r="E13" s="4" t="n">
        <f>E14-E7-E8-E9-E10-E11-E12</f>
        <v>808.0</v>
      </c>
      <c r="F13" s="5" t="n">
        <f si="0" t="shared"/>
        <v>204.57920792079207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164440.0</v>
      </c>
      <c r="E14" s="4" t="n">
        <v>40799.0</v>
      </c>
      <c r="F14" s="5" t="n">
        <f si="0" t="shared"/>
        <v>303.0490943405475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774.0</v>
      </c>
      <c r="E15" s="4" t="n">
        <f>E16-E3-E4-E5-E6-E14</f>
        <v>214.0</v>
      </c>
      <c r="F15" s="5" t="n">
        <f si="0" t="shared"/>
        <v>261.6822429906542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318684.0</v>
      </c>
      <c r="E16" s="4" t="n">
        <v>49643.0</v>
      </c>
      <c r="F16" s="5" t="n">
        <f si="0" t="shared"/>
        <v>541.9515339524203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9560.0</v>
      </c>
      <c r="E17" s="4" t="n">
        <v>689.0</v>
      </c>
      <c r="F17" s="5" t="n">
        <f si="0" t="shared"/>
        <v>1287.5181422351234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39868.0</v>
      </c>
      <c r="E18" s="4" t="n">
        <v>4177.0</v>
      </c>
      <c r="F18" s="5" t="n">
        <f si="0" t="shared"/>
        <v>854.4649269810868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466.0</v>
      </c>
      <c r="E19" s="4" t="n">
        <v>68.0</v>
      </c>
      <c r="F19" s="5" t="n">
        <f si="0" t="shared"/>
        <v>585.2941176470588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327.0</v>
      </c>
      <c r="E20" s="4" t="n">
        <v>77.0</v>
      </c>
      <c r="F20" s="5" t="n">
        <f si="0" t="shared"/>
        <v>324.67532467532465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61.0</v>
      </c>
      <c r="E21" s="4" t="n">
        <v>15.0</v>
      </c>
      <c r="F21" s="5" t="n">
        <f si="0" t="shared"/>
        <v>306.6666666666667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1395.0</v>
      </c>
      <c r="E22" s="4" t="n">
        <f>E23-E17-E18-E19-E20-E21</f>
        <v>520.0</v>
      </c>
      <c r="F22" s="5" t="n">
        <f>IF(E22=0,"-",(D22-E22)/E22*100)</f>
        <v>168.26923076923077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51677.0</v>
      </c>
      <c r="E23" s="4" t="n">
        <v>5546.0</v>
      </c>
      <c r="F23" s="5" t="n">
        <f si="0" t="shared"/>
        <v>831.7886765236207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565.0</v>
      </c>
      <c r="E24" s="4" t="n">
        <v>188.0</v>
      </c>
      <c r="F24" s="5" t="n">
        <f si="0" t="shared"/>
        <v>200.531914893617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4388.0</v>
      </c>
      <c r="E25" s="4" t="n">
        <v>869.0</v>
      </c>
      <c r="F25" s="5" t="n">
        <f si="0" t="shared"/>
        <v>404.9482163406214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4592.0</v>
      </c>
      <c r="E26" s="4" t="n">
        <v>976.0</v>
      </c>
      <c r="F26" s="5" t="n">
        <f si="0" t="shared"/>
        <v>370.4918032786885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1466.0</v>
      </c>
      <c r="E27" s="4" t="n">
        <v>221.0</v>
      </c>
      <c r="F27" s="5" t="n">
        <f si="0" t="shared"/>
        <v>563.3484162895928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1768.0</v>
      </c>
      <c r="E28" s="4" t="n">
        <v>569.0</v>
      </c>
      <c r="F28" s="5" t="n">
        <f si="0" t="shared"/>
        <v>210.72056239015814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665.0</v>
      </c>
      <c r="E29" s="4" t="n">
        <v>115.0</v>
      </c>
      <c r="F29" s="5" t="n">
        <f si="0" t="shared"/>
        <v>478.2608695652174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994.0</v>
      </c>
      <c r="E30" s="4" t="n">
        <v>207.0</v>
      </c>
      <c r="F30" s="5" t="n">
        <f si="0" t="shared"/>
        <v>380.19323671497585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7542.0</v>
      </c>
      <c r="E31" s="4" t="n">
        <v>1343.0</v>
      </c>
      <c r="F31" s="5" t="n">
        <f si="0" t="shared"/>
        <v>461.5785554728221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1037.0</v>
      </c>
      <c r="E32" s="4" t="n">
        <v>127.0</v>
      </c>
      <c r="F32" s="5" t="n">
        <f si="0" t="shared"/>
        <v>716.5354330708661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149.0</v>
      </c>
      <c r="E33" s="4" t="n">
        <v>14.0</v>
      </c>
      <c r="F33" s="5" t="n">
        <f si="0" t="shared"/>
        <v>964.2857142857142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392.0</v>
      </c>
      <c r="E34" s="4" t="n">
        <v>95.0</v>
      </c>
      <c r="F34" s="5" t="n">
        <f si="0" t="shared"/>
        <v>312.63157894736844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6150.0</v>
      </c>
      <c r="E35" s="4" t="n">
        <f>E36-E24-E25-E26-E27-E28-E29-E30-E31-E32-E33-E34</f>
        <v>1724.0</v>
      </c>
      <c r="F35" s="5" t="n">
        <f si="0" t="shared"/>
        <v>256.7285382830626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29708.0</v>
      </c>
      <c r="E36" s="4" t="n">
        <v>6448.0</v>
      </c>
      <c r="F36" s="5" t="n">
        <f si="0" t="shared"/>
        <v>360.7320099255583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5861.0</v>
      </c>
      <c r="E37" s="4" t="n">
        <v>330.0</v>
      </c>
      <c r="F37" s="5" t="n">
        <f si="0" t="shared"/>
        <v>1676.0606060606062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1159.0</v>
      </c>
      <c r="E38" s="4" t="n">
        <v>61.0</v>
      </c>
      <c r="F38" s="5" t="n">
        <f si="0" t="shared"/>
        <v>1800.0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187.0</v>
      </c>
      <c r="E39" s="4" t="n">
        <f>E40-E37-E38</f>
        <v>70.0</v>
      </c>
      <c r="F39" s="5" t="n">
        <f si="0" t="shared"/>
        <v>167.14285714285714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7207.0</v>
      </c>
      <c r="E40" s="4" t="n">
        <v>461.0</v>
      </c>
      <c r="F40" s="5" t="n">
        <f si="0" t="shared"/>
        <v>1463.340563991323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662.0</v>
      </c>
      <c r="E41" s="4" t="n">
        <v>314.0</v>
      </c>
      <c r="F41" s="5" t="n">
        <f si="0" t="shared"/>
        <v>110.828025477707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559.0</v>
      </c>
      <c r="E42" s="4" t="n">
        <f>E43-E41</f>
        <v>260.0</v>
      </c>
      <c r="F42" s="5" t="n">
        <f si="0" t="shared"/>
        <v>114.99999999999999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1221.0</v>
      </c>
      <c r="E43" s="4" t="n">
        <v>574.0</v>
      </c>
      <c r="F43" s="5" t="n">
        <f si="0" t="shared"/>
        <v>112.7177700348432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77.0</v>
      </c>
      <c r="E44" s="4" t="n">
        <v>18.0</v>
      </c>
      <c r="F44" s="5" t="n">
        <f si="0" t="shared"/>
        <v>327.77777777777777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181884.0</v>
      </c>
      <c r="E45" s="4" t="n">
        <v>6609.0</v>
      </c>
      <c r="F45" s="5" t="n">
        <f si="0" t="shared"/>
        <v>2652.0653654108037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590458.0</v>
      </c>
      <c r="E46" s="8" t="n">
        <f>E44+E43+E40+E36+E23+E16+E45</f>
        <v>69299.0</v>
      </c>
      <c r="F46" s="5" t="n">
        <f si="0" t="shared"/>
        <v>752.0440410395532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