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7\EN\"/>
    </mc:Choice>
  </mc:AlternateContent>
  <xr:revisionPtr revIDLastSave="0" documentId="13_ncr:1_{50598703-E863-4C72-8E5B-8E2097BF4117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Q17" i="2" s="1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38" i="2" l="1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<sst xmlns="http://schemas.openxmlformats.org/spreadsheetml/2006/main" count="117" uniqueCount="72">
  <si>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</si>
  <si>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</si>
  <si>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</si>
  <si>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</si>
  <si>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</si>
  <si>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</si>
  <si>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</si>
  <si>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</si>
  <si>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</si>
  <si>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</si>
  <si>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</si>
  <si>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</si>
  <si>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</si>
  <si>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</si>
  <si>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</si>
  <si>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</si>
  <si>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</si>
  <si>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</si>
  <si>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</si>
  <si>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</si>
  <si>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</si>
  <si>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</si>
  <si>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</si>
  <si>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</si>
  <si>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</si>
  <si>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</si>
  <si>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</si>
  <si>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</si>
  <si>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</si>
  <si>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</si>
  <si>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</si>
  <si>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</si>
  <si>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</si>
  <si>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</si>
  <si>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</si>
  <si>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</si>
  <si>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</si>
  <si>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</si>
  <si>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</si>
  <si>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</si>
  <si>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</si>
  <si>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</si>
  <si>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</si>
  <si>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</si>
  <si>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</si>
  <si>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</si>
  <si>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</si>
  <si>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</si>
  <si>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</si>
  <si>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</si>
  <si>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</si>
  <si>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</si>
  <si>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</si>
  <si>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</si>
  <si>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</si>
  <si>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</si>
  <si>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</si>
  <si>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</si>
  <si>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</si>
  <si>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</si>
  <si>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</si>
  <si>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</si>
  <si>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</si>
  <si>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</si>
  <si>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</si>
  <si>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</si>
  <si>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</si>
  <si>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</si>
  <si>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</si>
  <si>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</si>
  <si>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</si>
  <si>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112年7月來臺旅客人次～按停留夜數分
Table 1-8  Visitor Arrivals by Length of Stay,
July,2023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</si>
</sst>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5944</v>
      </c>
      <c r="E3" s="4">
        <v>10024</v>
      </c>
      <c r="F3" s="4">
        <v>26167</v>
      </c>
      <c r="G3" s="4">
        <v>35539</v>
      </c>
      <c r="H3" s="4">
        <v>38105</v>
      </c>
      <c r="I3" s="4">
        <v>9899</v>
      </c>
      <c r="J3" s="4">
        <v>1762</v>
      </c>
      <c r="K3" s="4">
        <v>212</v>
      </c>
      <c r="L3" s="4">
        <v>143</v>
      </c>
      <c r="M3" s="4">
        <v>7120</v>
      </c>
      <c r="N3" s="11">
        <f>SUM(D3:M3)</f>
        <v>134915</v>
      </c>
      <c r="O3" s="4">
        <v>1041525</v>
      </c>
      <c r="P3" s="4">
        <v>620006</v>
      </c>
      <c r="Q3" s="11">
        <f>SUM(D3:L3)</f>
        <v>127795</v>
      </c>
      <c r="R3" s="6">
        <f t="shared" ref="R3:R48" si="0">IF(P3&lt;&gt;0,P3/SUM(D3:L3),0)</f>
        <v>4.8515669627137212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349</v>
      </c>
      <c r="E4" s="5">
        <v>583</v>
      </c>
      <c r="F4" s="5">
        <v>578</v>
      </c>
      <c r="G4" s="5">
        <v>730</v>
      </c>
      <c r="H4" s="5">
        <v>2022</v>
      </c>
      <c r="I4" s="5">
        <v>3237</v>
      </c>
      <c r="J4" s="5">
        <v>2681</v>
      </c>
      <c r="K4" s="5">
        <v>703</v>
      </c>
      <c r="L4" s="5">
        <v>940</v>
      </c>
      <c r="M4" s="5">
        <v>13257</v>
      </c>
      <c r="N4" s="11">
        <f t="shared" ref="N4:N14" si="1">SUM(D4:M4)</f>
        <v>25080</v>
      </c>
      <c r="O4" s="5">
        <v>1710745</v>
      </c>
      <c r="P4" s="5">
        <v>224851</v>
      </c>
      <c r="Q4" s="11">
        <f t="shared" ref="Q4:Q48" si="2">SUM(D4:L4)</f>
        <v>11823</v>
      </c>
      <c r="R4" s="6">
        <f t="shared" si="0"/>
        <v>19.018100312949336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3847</v>
      </c>
      <c r="E5" s="5">
        <v>19200</v>
      </c>
      <c r="F5" s="5">
        <v>21053</v>
      </c>
      <c r="G5" s="5">
        <v>7479</v>
      </c>
      <c r="H5" s="5">
        <v>5408</v>
      </c>
      <c r="I5" s="5">
        <v>2628</v>
      </c>
      <c r="J5" s="5">
        <v>1473</v>
      </c>
      <c r="K5" s="5">
        <v>1150</v>
      </c>
      <c r="L5" s="5">
        <v>738</v>
      </c>
      <c r="M5" s="5">
        <v>7645</v>
      </c>
      <c r="N5" s="11">
        <f t="shared" si="1"/>
        <v>70621</v>
      </c>
      <c r="O5" s="5">
        <v>1174989</v>
      </c>
      <c r="P5" s="5">
        <v>333558</v>
      </c>
      <c r="Q5" s="11">
        <f t="shared" si="2"/>
        <v>62976</v>
      </c>
      <c r="R5" s="6">
        <f t="shared" si="0"/>
        <v>5.2965891768292686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2022</v>
      </c>
      <c r="E6" s="5">
        <v>6433</v>
      </c>
      <c r="F6" s="5">
        <v>19330</v>
      </c>
      <c r="G6" s="5">
        <v>6728</v>
      </c>
      <c r="H6" s="5">
        <v>4769</v>
      </c>
      <c r="I6" s="5">
        <v>1623</v>
      </c>
      <c r="J6" s="5">
        <v>615</v>
      </c>
      <c r="K6" s="5">
        <v>404</v>
      </c>
      <c r="L6" s="5">
        <v>274</v>
      </c>
      <c r="M6" s="5">
        <v>1473</v>
      </c>
      <c r="N6" s="11">
        <f t="shared" si="1"/>
        <v>43671</v>
      </c>
      <c r="O6" s="5">
        <v>518907</v>
      </c>
      <c r="P6" s="5">
        <v>195952</v>
      </c>
      <c r="Q6" s="11">
        <f t="shared" si="2"/>
        <v>42198</v>
      </c>
      <c r="R6" s="6">
        <f t="shared" si="0"/>
        <v>4.6436323996397935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249</v>
      </c>
      <c r="E7" s="5">
        <v>156</v>
      </c>
      <c r="F7" s="5">
        <v>207</v>
      </c>
      <c r="G7" s="5">
        <v>221</v>
      </c>
      <c r="H7" s="5">
        <v>424</v>
      </c>
      <c r="I7" s="5">
        <v>364</v>
      </c>
      <c r="J7" s="5">
        <v>149</v>
      </c>
      <c r="K7" s="5">
        <v>189</v>
      </c>
      <c r="L7" s="5">
        <v>98</v>
      </c>
      <c r="M7" s="5">
        <v>701</v>
      </c>
      <c r="N7" s="11">
        <f t="shared" si="1"/>
        <v>2758</v>
      </c>
      <c r="O7" s="5">
        <v>280855</v>
      </c>
      <c r="P7" s="5">
        <v>28516</v>
      </c>
      <c r="Q7" s="11">
        <f t="shared" si="2"/>
        <v>2057</v>
      </c>
      <c r="R7" s="6">
        <f t="shared" si="0"/>
        <v>13.862907146329606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39</v>
      </c>
      <c r="E8" s="5">
        <v>103</v>
      </c>
      <c r="F8" s="5">
        <v>120</v>
      </c>
      <c r="G8" s="5">
        <v>119</v>
      </c>
      <c r="H8" s="5">
        <v>288</v>
      </c>
      <c r="I8" s="5">
        <v>263</v>
      </c>
      <c r="J8" s="5">
        <v>97</v>
      </c>
      <c r="K8" s="5">
        <v>35</v>
      </c>
      <c r="L8" s="5">
        <v>27</v>
      </c>
      <c r="M8" s="5">
        <v>171</v>
      </c>
      <c r="N8" s="11">
        <f t="shared" si="1"/>
        <v>1262</v>
      </c>
      <c r="O8" s="5">
        <v>71865</v>
      </c>
      <c r="P8" s="5">
        <v>11318</v>
      </c>
      <c r="Q8" s="11">
        <f t="shared" si="2"/>
        <v>1091</v>
      </c>
      <c r="R8" s="6">
        <f t="shared" si="0"/>
        <v>10.37396883593034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954</v>
      </c>
      <c r="E9" s="5">
        <v>646</v>
      </c>
      <c r="F9" s="5">
        <v>2009</v>
      </c>
      <c r="G9" s="5">
        <v>3314</v>
      </c>
      <c r="H9" s="5">
        <v>6704</v>
      </c>
      <c r="I9" s="5">
        <v>3145</v>
      </c>
      <c r="J9" s="5">
        <v>1180</v>
      </c>
      <c r="K9" s="5">
        <v>488</v>
      </c>
      <c r="L9" s="5">
        <v>301</v>
      </c>
      <c r="M9" s="5">
        <v>3287</v>
      </c>
      <c r="N9" s="11">
        <f t="shared" si="1"/>
        <v>22028</v>
      </c>
      <c r="O9" s="5">
        <v>1378089</v>
      </c>
      <c r="P9" s="5">
        <v>164385</v>
      </c>
      <c r="Q9" s="11">
        <f t="shared" si="2"/>
        <v>18741</v>
      </c>
      <c r="R9" s="6">
        <f t="shared" si="0"/>
        <v>8.7714102769329276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487</v>
      </c>
      <c r="E10" s="5">
        <v>1305</v>
      </c>
      <c r="F10" s="5">
        <v>3369</v>
      </c>
      <c r="G10" s="5">
        <v>4789</v>
      </c>
      <c r="H10" s="5">
        <v>9459</v>
      </c>
      <c r="I10" s="5">
        <v>4653</v>
      </c>
      <c r="J10" s="5">
        <v>682</v>
      </c>
      <c r="K10" s="5">
        <v>200</v>
      </c>
      <c r="L10" s="5">
        <v>93</v>
      </c>
      <c r="M10" s="5">
        <v>440</v>
      </c>
      <c r="N10" s="11">
        <f t="shared" si="1"/>
        <v>25477</v>
      </c>
      <c r="O10" s="5">
        <v>254520</v>
      </c>
      <c r="P10" s="5">
        <v>163727</v>
      </c>
      <c r="Q10" s="11">
        <f t="shared" si="2"/>
        <v>25037</v>
      </c>
      <c r="R10" s="6">
        <f t="shared" si="0"/>
        <v>6.5394016855054522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359</v>
      </c>
      <c r="E11" s="5">
        <v>197</v>
      </c>
      <c r="F11" s="5">
        <v>436</v>
      </c>
      <c r="G11" s="5">
        <v>544</v>
      </c>
      <c r="H11" s="5">
        <v>1613</v>
      </c>
      <c r="I11" s="5">
        <v>2251</v>
      </c>
      <c r="J11" s="5">
        <v>902</v>
      </c>
      <c r="K11" s="5">
        <v>810</v>
      </c>
      <c r="L11" s="5">
        <v>196</v>
      </c>
      <c r="M11" s="5">
        <v>7276</v>
      </c>
      <c r="N11" s="11">
        <f t="shared" si="1"/>
        <v>14584</v>
      </c>
      <c r="O11" s="5">
        <v>9857948</v>
      </c>
      <c r="P11" s="5">
        <v>113939</v>
      </c>
      <c r="Q11" s="11">
        <f t="shared" si="2"/>
        <v>7308</v>
      </c>
      <c r="R11" s="6">
        <f t="shared" si="0"/>
        <v>15.590996168582375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943</v>
      </c>
      <c r="E12" s="5">
        <v>2712</v>
      </c>
      <c r="F12" s="5">
        <v>6941</v>
      </c>
      <c r="G12" s="5">
        <v>5513</v>
      </c>
      <c r="H12" s="5">
        <v>5173</v>
      </c>
      <c r="I12" s="5">
        <v>3780</v>
      </c>
      <c r="J12" s="5">
        <v>271</v>
      </c>
      <c r="K12" s="5">
        <v>601</v>
      </c>
      <c r="L12" s="5">
        <v>201</v>
      </c>
      <c r="M12" s="5">
        <v>9597</v>
      </c>
      <c r="N12" s="11">
        <f t="shared" si="1"/>
        <v>35732</v>
      </c>
      <c r="O12" s="5">
        <v>11279643</v>
      </c>
      <c r="P12" s="5">
        <v>172312</v>
      </c>
      <c r="Q12" s="11">
        <f t="shared" si="2"/>
        <v>26135</v>
      </c>
      <c r="R12" s="6">
        <f t="shared" si="0"/>
        <v>6.5931509470059311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272</v>
      </c>
      <c r="E13" s="5">
        <v>1606</v>
      </c>
      <c r="F13" s="5">
        <v>5332</v>
      </c>
      <c r="G13" s="5">
        <v>3252</v>
      </c>
      <c r="H13" s="5">
        <v>2133</v>
      </c>
      <c r="I13" s="5">
        <v>5373</v>
      </c>
      <c r="J13" s="5">
        <v>540</v>
      </c>
      <c r="K13" s="5">
        <v>549</v>
      </c>
      <c r="L13" s="5">
        <v>366</v>
      </c>
      <c r="M13" s="5">
        <v>3770</v>
      </c>
      <c r="N13" s="11">
        <f t="shared" si="1"/>
        <v>23193</v>
      </c>
      <c r="O13" s="5">
        <v>3899110</v>
      </c>
      <c r="P13" s="5">
        <v>178658</v>
      </c>
      <c r="Q13" s="11">
        <f t="shared" si="2"/>
        <v>19423</v>
      </c>
      <c r="R13" s="6">
        <f t="shared" si="0"/>
        <v>9.198270092158781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207</v>
      </c>
      <c r="E14" s="5">
        <v>470</v>
      </c>
      <c r="F14" s="5">
        <v>2375</v>
      </c>
      <c r="G14" s="5">
        <v>7430</v>
      </c>
      <c r="H14" s="5">
        <v>2486</v>
      </c>
      <c r="I14" s="5">
        <v>2794</v>
      </c>
      <c r="J14" s="5">
        <v>1203</v>
      </c>
      <c r="K14" s="5">
        <v>955</v>
      </c>
      <c r="L14" s="5">
        <v>1191</v>
      </c>
      <c r="M14" s="5">
        <v>15257</v>
      </c>
      <c r="N14" s="11">
        <f t="shared" si="1"/>
        <v>34368</v>
      </c>
      <c r="O14" s="5">
        <v>15002524</v>
      </c>
      <c r="P14" s="5">
        <v>252557</v>
      </c>
      <c r="Q14" s="11">
        <f t="shared" si="2"/>
        <v>19111</v>
      </c>
      <c r="R14" s="6">
        <f t="shared" si="0"/>
        <v>13.215268693422637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39</v>
      </c>
      <c r="E15" s="5">
        <f t="shared" ref="E15:M15" si="3">E16-E9-E10-E11-E12-E13-E14</f>
        <v>48</v>
      </c>
      <c r="F15" s="5">
        <f t="shared" si="3"/>
        <v>74</v>
      </c>
      <c r="G15" s="5">
        <f t="shared" si="3"/>
        <v>110</v>
      </c>
      <c r="H15" s="5">
        <f t="shared" si="3"/>
        <v>364</v>
      </c>
      <c r="I15" s="5">
        <f t="shared" si="3"/>
        <v>313</v>
      </c>
      <c r="J15" s="5">
        <f t="shared" si="3"/>
        <v>178</v>
      </c>
      <c r="K15" s="5">
        <f t="shared" si="3"/>
        <v>49</v>
      </c>
      <c r="L15" s="5">
        <f t="shared" si="3"/>
        <v>32</v>
      </c>
      <c r="M15" s="5">
        <f t="shared" si="3"/>
        <v>341</v>
      </c>
      <c r="N15" s="5">
        <f t="shared" ref="N15" si="4">N16-N9-N10-N11-N12-N13-N14</f>
        <v>1548</v>
      </c>
      <c r="O15" s="5">
        <f>O16-O9-O10-O11-O12-O13-O14</f>
        <v>192466</v>
      </c>
      <c r="P15" s="5">
        <f>P16-P9-P10-P11-P12-P13-P14</f>
        <v>15768</v>
      </c>
      <c r="Q15" s="11">
        <f t="shared" si="2"/>
        <v>1207</v>
      </c>
      <c r="R15" s="6">
        <f t="shared" si="0"/>
        <v>13.063794531897265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3261</v>
      </c>
      <c r="E16" s="5">
        <v>6984</v>
      </c>
      <c r="F16" s="5">
        <v>20536</v>
      </c>
      <c r="G16" s="5">
        <v>24952</v>
      </c>
      <c r="H16" s="5">
        <v>27932</v>
      </c>
      <c r="I16" s="5">
        <v>22309</v>
      </c>
      <c r="J16" s="5">
        <v>4956</v>
      </c>
      <c r="K16" s="5">
        <v>3652</v>
      </c>
      <c r="L16" s="5">
        <v>2380</v>
      </c>
      <c r="M16" s="5">
        <v>39968</v>
      </c>
      <c r="N16" s="11">
        <f t="shared" ref="N16:N48" si="5">SUM(D16:M16)</f>
        <v>156930</v>
      </c>
      <c r="O16" s="5">
        <v>41864300</v>
      </c>
      <c r="P16" s="5">
        <v>1061346</v>
      </c>
      <c r="Q16" s="11">
        <f t="shared" si="2"/>
        <v>116962</v>
      </c>
      <c r="R16" s="6">
        <f t="shared" si="0"/>
        <v>9.0742805355585574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115</v>
      </c>
      <c r="E17" s="5">
        <f t="shared" ref="E17:M17" si="6">E18-E16-E3-E4-E5-E6-E7-E8</f>
        <v>361</v>
      </c>
      <c r="F17" s="5">
        <f t="shared" si="6"/>
        <v>459</v>
      </c>
      <c r="G17" s="5">
        <f t="shared" si="6"/>
        <v>404</v>
      </c>
      <c r="H17" s="5">
        <f t="shared" si="6"/>
        <v>489</v>
      </c>
      <c r="I17" s="5">
        <f t="shared" si="6"/>
        <v>309</v>
      </c>
      <c r="J17" s="5">
        <f t="shared" si="6"/>
        <v>151</v>
      </c>
      <c r="K17" s="5">
        <f t="shared" si="6"/>
        <v>98</v>
      </c>
      <c r="L17" s="5">
        <f t="shared" si="6"/>
        <v>44</v>
      </c>
      <c r="M17" s="5">
        <f t="shared" si="6"/>
        <v>280</v>
      </c>
      <c r="N17" s="11">
        <f t="shared" si="5"/>
        <v>2710</v>
      </c>
      <c r="O17" s="5">
        <f>O18-O16-O3-O4-O5-O6-O7-O8</f>
        <v>186788</v>
      </c>
      <c r="P17" s="5">
        <f>P18-P16-P3-P4-P5-P6-P7-P8</f>
        <v>21898</v>
      </c>
      <c r="Q17" s="11">
        <f t="shared" si="2"/>
        <v>2430</v>
      </c>
      <c r="R17" s="6">
        <f t="shared" si="0"/>
        <v>9.0115226337448568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15826</v>
      </c>
      <c r="E18" s="5">
        <v>43844</v>
      </c>
      <c r="F18" s="5">
        <v>88450</v>
      </c>
      <c r="G18" s="5">
        <v>76172</v>
      </c>
      <c r="H18" s="5">
        <v>79437</v>
      </c>
      <c r="I18" s="5">
        <v>40632</v>
      </c>
      <c r="J18" s="5">
        <v>11884</v>
      </c>
      <c r="K18" s="5">
        <v>6443</v>
      </c>
      <c r="L18" s="5">
        <v>4644</v>
      </c>
      <c r="M18" s="5">
        <v>70615</v>
      </c>
      <c r="N18" s="11">
        <f t="shared" si="5"/>
        <v>437947</v>
      </c>
      <c r="O18" s="5">
        <v>46849974</v>
      </c>
      <c r="P18" s="5">
        <v>2497445</v>
      </c>
      <c r="Q18" s="11">
        <f t="shared" si="2"/>
        <v>367332</v>
      </c>
      <c r="R18" s="6">
        <f t="shared" si="0"/>
        <v>6.7988767654329054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452</v>
      </c>
      <c r="E19" s="5">
        <v>397</v>
      </c>
      <c r="F19" s="5">
        <v>691</v>
      </c>
      <c r="G19" s="5">
        <v>580</v>
      </c>
      <c r="H19" s="5">
        <v>1073</v>
      </c>
      <c r="I19" s="5">
        <v>1048</v>
      </c>
      <c r="J19" s="5">
        <v>685</v>
      </c>
      <c r="K19" s="5">
        <v>288</v>
      </c>
      <c r="L19" s="5">
        <v>134</v>
      </c>
      <c r="M19" s="5">
        <v>1172</v>
      </c>
      <c r="N19" s="11">
        <f t="shared" si="5"/>
        <v>6520</v>
      </c>
      <c r="O19" s="5">
        <v>332390</v>
      </c>
      <c r="P19" s="5">
        <v>60621</v>
      </c>
      <c r="Q19" s="11">
        <f t="shared" si="2"/>
        <v>5348</v>
      </c>
      <c r="R19" s="6">
        <f t="shared" si="0"/>
        <v>11.335265519820494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3751</v>
      </c>
      <c r="E20" s="5">
        <v>2794</v>
      </c>
      <c r="F20" s="5">
        <v>3852</v>
      </c>
      <c r="G20" s="5">
        <v>3836</v>
      </c>
      <c r="H20" s="5">
        <v>8062</v>
      </c>
      <c r="I20" s="5">
        <v>11390</v>
      </c>
      <c r="J20" s="5">
        <v>9295</v>
      </c>
      <c r="K20" s="5">
        <v>4177</v>
      </c>
      <c r="L20" s="5">
        <v>910</v>
      </c>
      <c r="M20" s="5">
        <v>5799</v>
      </c>
      <c r="N20" s="11">
        <f t="shared" si="5"/>
        <v>53866</v>
      </c>
      <c r="O20" s="5">
        <v>1557619</v>
      </c>
      <c r="P20" s="5">
        <v>657103</v>
      </c>
      <c r="Q20" s="11">
        <f t="shared" si="2"/>
        <v>48067</v>
      </c>
      <c r="R20" s="6">
        <f t="shared" si="0"/>
        <v>13.67056400441051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11</v>
      </c>
      <c r="E21" s="5">
        <v>5</v>
      </c>
      <c r="F21" s="5">
        <v>18</v>
      </c>
      <c r="G21" s="5">
        <v>9</v>
      </c>
      <c r="H21" s="5">
        <v>49</v>
      </c>
      <c r="I21" s="5">
        <v>36</v>
      </c>
      <c r="J21" s="5">
        <v>67</v>
      </c>
      <c r="K21" s="5">
        <v>29</v>
      </c>
      <c r="L21" s="5">
        <v>10</v>
      </c>
      <c r="M21" s="5">
        <v>46</v>
      </c>
      <c r="N21" s="11">
        <f t="shared" si="5"/>
        <v>280</v>
      </c>
      <c r="O21" s="5">
        <v>16943</v>
      </c>
      <c r="P21" s="5">
        <v>4148</v>
      </c>
      <c r="Q21" s="11">
        <f t="shared" si="2"/>
        <v>234</v>
      </c>
      <c r="R21" s="6">
        <f t="shared" si="0"/>
        <v>17.726495726495727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12</v>
      </c>
      <c r="E22" s="5">
        <v>11</v>
      </c>
      <c r="F22" s="5">
        <v>14</v>
      </c>
      <c r="G22" s="5">
        <v>21</v>
      </c>
      <c r="H22" s="5">
        <v>44</v>
      </c>
      <c r="I22" s="5">
        <v>35</v>
      </c>
      <c r="J22" s="5">
        <v>41</v>
      </c>
      <c r="K22" s="5">
        <v>14</v>
      </c>
      <c r="L22" s="5">
        <v>12</v>
      </c>
      <c r="M22" s="5">
        <v>32</v>
      </c>
      <c r="N22" s="11">
        <f t="shared" si="5"/>
        <v>236</v>
      </c>
      <c r="O22" s="5">
        <v>16042</v>
      </c>
      <c r="P22" s="5">
        <v>3218</v>
      </c>
      <c r="Q22" s="11">
        <f t="shared" si="2"/>
        <v>204</v>
      </c>
      <c r="R22" s="6">
        <f t="shared" si="0"/>
        <v>15.774509803921569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1</v>
      </c>
      <c r="F23" s="5">
        <v>1</v>
      </c>
      <c r="G23" s="5">
        <v>3</v>
      </c>
      <c r="H23" s="5">
        <v>5</v>
      </c>
      <c r="I23" s="5">
        <v>23</v>
      </c>
      <c r="J23" s="5">
        <v>2</v>
      </c>
      <c r="K23" s="5">
        <v>2</v>
      </c>
      <c r="L23" s="5">
        <v>1</v>
      </c>
      <c r="M23" s="5">
        <v>8</v>
      </c>
      <c r="N23" s="11">
        <f t="shared" si="5"/>
        <v>46</v>
      </c>
      <c r="O23" s="5">
        <v>5814</v>
      </c>
      <c r="P23" s="5">
        <v>540</v>
      </c>
      <c r="Q23" s="11">
        <f t="shared" si="2"/>
        <v>38</v>
      </c>
      <c r="R23" s="6">
        <f t="shared" si="0"/>
        <v>14.210526315789474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28</v>
      </c>
      <c r="E24" s="5">
        <f t="shared" ref="E24:M24" si="7">E25-E19-E20-E21-E22-E23</f>
        <v>29</v>
      </c>
      <c r="F24" s="5">
        <f t="shared" si="7"/>
        <v>36</v>
      </c>
      <c r="G24" s="5">
        <f t="shared" si="7"/>
        <v>44</v>
      </c>
      <c r="H24" s="5">
        <f t="shared" si="7"/>
        <v>67</v>
      </c>
      <c r="I24" s="5">
        <f t="shared" si="7"/>
        <v>111</v>
      </c>
      <c r="J24" s="5">
        <f t="shared" si="7"/>
        <v>100</v>
      </c>
      <c r="K24" s="5">
        <f t="shared" si="7"/>
        <v>59</v>
      </c>
      <c r="L24" s="5">
        <f t="shared" si="7"/>
        <v>50</v>
      </c>
      <c r="M24" s="5">
        <f t="shared" si="7"/>
        <v>540</v>
      </c>
      <c r="N24" s="11">
        <f t="shared" si="5"/>
        <v>1064</v>
      </c>
      <c r="O24" s="5">
        <f>O25-O19-O20-O21-O22-O23</f>
        <v>293709</v>
      </c>
      <c r="P24" s="5">
        <f>P25-P19-P20-P21-P22-P23</f>
        <v>10661</v>
      </c>
      <c r="Q24" s="11">
        <f t="shared" si="2"/>
        <v>524</v>
      </c>
      <c r="R24" s="6">
        <f t="shared" si="0"/>
        <v>20.345419847328245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4254</v>
      </c>
      <c r="E25" s="5">
        <v>3237</v>
      </c>
      <c r="F25" s="5">
        <v>4612</v>
      </c>
      <c r="G25" s="5">
        <v>4493</v>
      </c>
      <c r="H25" s="5">
        <v>9300</v>
      </c>
      <c r="I25" s="5">
        <v>12643</v>
      </c>
      <c r="J25" s="5">
        <v>10190</v>
      </c>
      <c r="K25" s="5">
        <v>4569</v>
      </c>
      <c r="L25" s="5">
        <v>1117</v>
      </c>
      <c r="M25" s="5">
        <v>7597</v>
      </c>
      <c r="N25" s="11">
        <f t="shared" si="5"/>
        <v>62012</v>
      </c>
      <c r="O25" s="5">
        <v>2222517</v>
      </c>
      <c r="P25" s="5">
        <v>736291</v>
      </c>
      <c r="Q25" s="11">
        <f t="shared" si="2"/>
        <v>54415</v>
      </c>
      <c r="R25" s="6">
        <f t="shared" si="0"/>
        <v>13.531030046862078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33</v>
      </c>
      <c r="E26" s="5">
        <v>25</v>
      </c>
      <c r="F26" s="5">
        <v>43</v>
      </c>
      <c r="G26" s="5">
        <v>39</v>
      </c>
      <c r="H26" s="5">
        <v>76</v>
      </c>
      <c r="I26" s="5">
        <v>100</v>
      </c>
      <c r="J26" s="5">
        <v>104</v>
      </c>
      <c r="K26" s="5">
        <v>22</v>
      </c>
      <c r="L26" s="5">
        <v>25</v>
      </c>
      <c r="M26" s="5">
        <v>96</v>
      </c>
      <c r="N26" s="11">
        <f t="shared" si="5"/>
        <v>563</v>
      </c>
      <c r="O26" s="5">
        <v>16006</v>
      </c>
      <c r="P26" s="5">
        <v>7088</v>
      </c>
      <c r="Q26" s="11">
        <f t="shared" si="2"/>
        <v>467</v>
      </c>
      <c r="R26" s="6">
        <f t="shared" si="0"/>
        <v>15.177730192719485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154</v>
      </c>
      <c r="E27" s="5">
        <v>219</v>
      </c>
      <c r="F27" s="5">
        <v>204</v>
      </c>
      <c r="G27" s="5">
        <v>200</v>
      </c>
      <c r="H27" s="5">
        <v>362</v>
      </c>
      <c r="I27" s="5">
        <v>622</v>
      </c>
      <c r="J27" s="5">
        <v>456</v>
      </c>
      <c r="K27" s="5">
        <v>198</v>
      </c>
      <c r="L27" s="5">
        <v>114</v>
      </c>
      <c r="M27" s="5">
        <v>524</v>
      </c>
      <c r="N27" s="11">
        <f t="shared" si="5"/>
        <v>3053</v>
      </c>
      <c r="O27" s="5">
        <v>154666</v>
      </c>
      <c r="P27" s="5">
        <v>37820</v>
      </c>
      <c r="Q27" s="11">
        <f t="shared" si="2"/>
        <v>2529</v>
      </c>
      <c r="R27" s="6">
        <f t="shared" si="0"/>
        <v>14.954527481217873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165</v>
      </c>
      <c r="E28" s="5">
        <v>238</v>
      </c>
      <c r="F28" s="5">
        <v>303</v>
      </c>
      <c r="G28" s="5">
        <v>219</v>
      </c>
      <c r="H28" s="5">
        <v>535</v>
      </c>
      <c r="I28" s="5">
        <v>625</v>
      </c>
      <c r="J28" s="5">
        <v>441</v>
      </c>
      <c r="K28" s="5">
        <v>167</v>
      </c>
      <c r="L28" s="5">
        <v>106</v>
      </c>
      <c r="M28" s="5">
        <v>611</v>
      </c>
      <c r="N28" s="11">
        <f t="shared" si="5"/>
        <v>3410</v>
      </c>
      <c r="O28" s="5">
        <v>118758</v>
      </c>
      <c r="P28" s="5">
        <v>37414</v>
      </c>
      <c r="Q28" s="11">
        <f t="shared" si="2"/>
        <v>2799</v>
      </c>
      <c r="R28" s="6">
        <f t="shared" si="0"/>
        <v>13.366916755984279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58</v>
      </c>
      <c r="E29" s="5">
        <v>106</v>
      </c>
      <c r="F29" s="5">
        <v>129</v>
      </c>
      <c r="G29" s="5">
        <v>104</v>
      </c>
      <c r="H29" s="5">
        <v>150</v>
      </c>
      <c r="I29" s="5">
        <v>149</v>
      </c>
      <c r="J29" s="5">
        <v>70</v>
      </c>
      <c r="K29" s="5">
        <v>47</v>
      </c>
      <c r="L29" s="5">
        <v>27</v>
      </c>
      <c r="M29" s="5">
        <v>185</v>
      </c>
      <c r="N29" s="11">
        <f t="shared" si="5"/>
        <v>1025</v>
      </c>
      <c r="O29" s="5">
        <v>51618</v>
      </c>
      <c r="P29" s="5">
        <v>9284</v>
      </c>
      <c r="Q29" s="11">
        <f t="shared" si="2"/>
        <v>840</v>
      </c>
      <c r="R29" s="6">
        <f t="shared" si="0"/>
        <v>11.052380952380952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105</v>
      </c>
      <c r="E30" s="5">
        <v>98</v>
      </c>
      <c r="F30" s="5">
        <v>107</v>
      </c>
      <c r="G30" s="5">
        <v>127</v>
      </c>
      <c r="H30" s="5">
        <v>264</v>
      </c>
      <c r="I30" s="5">
        <v>327</v>
      </c>
      <c r="J30" s="5">
        <v>183</v>
      </c>
      <c r="K30" s="5">
        <v>72</v>
      </c>
      <c r="L30" s="5">
        <v>40</v>
      </c>
      <c r="M30" s="5">
        <v>241</v>
      </c>
      <c r="N30" s="11">
        <f t="shared" si="5"/>
        <v>1564</v>
      </c>
      <c r="O30" s="5">
        <v>44577</v>
      </c>
      <c r="P30" s="5">
        <v>16521</v>
      </c>
      <c r="Q30" s="11">
        <f t="shared" si="2"/>
        <v>1323</v>
      </c>
      <c r="R30" s="6">
        <f t="shared" si="0"/>
        <v>12.487528344671201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45</v>
      </c>
      <c r="E31" s="5">
        <v>40</v>
      </c>
      <c r="F31" s="5">
        <v>66</v>
      </c>
      <c r="G31" s="5">
        <v>47</v>
      </c>
      <c r="H31" s="5">
        <v>135</v>
      </c>
      <c r="I31" s="5">
        <v>231</v>
      </c>
      <c r="J31" s="5">
        <v>113</v>
      </c>
      <c r="K31" s="5">
        <v>19</v>
      </c>
      <c r="L31" s="5">
        <v>19</v>
      </c>
      <c r="M31" s="5">
        <v>55</v>
      </c>
      <c r="N31" s="11">
        <f t="shared" si="5"/>
        <v>770</v>
      </c>
      <c r="O31" s="5">
        <v>18352</v>
      </c>
      <c r="P31" s="5">
        <v>8383</v>
      </c>
      <c r="Q31" s="11">
        <f t="shared" si="2"/>
        <v>715</v>
      </c>
      <c r="R31" s="6">
        <f t="shared" si="0"/>
        <v>11.724475524475524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45</v>
      </c>
      <c r="E32" s="5">
        <v>48</v>
      </c>
      <c r="F32" s="5">
        <v>74</v>
      </c>
      <c r="G32" s="5">
        <v>43</v>
      </c>
      <c r="H32" s="5">
        <v>99</v>
      </c>
      <c r="I32" s="5">
        <v>177</v>
      </c>
      <c r="J32" s="5">
        <v>81</v>
      </c>
      <c r="K32" s="5">
        <v>39</v>
      </c>
      <c r="L32" s="5">
        <v>25</v>
      </c>
      <c r="M32" s="5">
        <v>135</v>
      </c>
      <c r="N32" s="11">
        <f t="shared" si="5"/>
        <v>766</v>
      </c>
      <c r="O32" s="5">
        <v>31612</v>
      </c>
      <c r="P32" s="5">
        <v>8314</v>
      </c>
      <c r="Q32" s="11">
        <f t="shared" si="2"/>
        <v>631</v>
      </c>
      <c r="R32" s="6">
        <f t="shared" si="0"/>
        <v>13.175911251980983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411</v>
      </c>
      <c r="E33" s="5">
        <v>264</v>
      </c>
      <c r="F33" s="5">
        <v>437</v>
      </c>
      <c r="G33" s="5">
        <v>437</v>
      </c>
      <c r="H33" s="5">
        <v>656</v>
      </c>
      <c r="I33" s="5">
        <v>636</v>
      </c>
      <c r="J33" s="5">
        <v>517</v>
      </c>
      <c r="K33" s="5">
        <v>292</v>
      </c>
      <c r="L33" s="5">
        <v>150</v>
      </c>
      <c r="M33" s="5">
        <v>796</v>
      </c>
      <c r="N33" s="11">
        <f t="shared" si="5"/>
        <v>4596</v>
      </c>
      <c r="O33" s="5">
        <v>304705</v>
      </c>
      <c r="P33" s="5">
        <v>50307</v>
      </c>
      <c r="Q33" s="11">
        <f t="shared" si="2"/>
        <v>3800</v>
      </c>
      <c r="R33" s="6">
        <f t="shared" si="0"/>
        <v>13.238684210526316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70</v>
      </c>
      <c r="E34" s="5">
        <v>59</v>
      </c>
      <c r="F34" s="5">
        <v>38</v>
      </c>
      <c r="G34" s="5">
        <v>21</v>
      </c>
      <c r="H34" s="5">
        <v>71</v>
      </c>
      <c r="I34" s="5">
        <v>108</v>
      </c>
      <c r="J34" s="5">
        <v>81</v>
      </c>
      <c r="K34" s="5">
        <v>26</v>
      </c>
      <c r="L34" s="5">
        <v>13</v>
      </c>
      <c r="M34" s="5">
        <v>137</v>
      </c>
      <c r="N34" s="11">
        <f t="shared" si="5"/>
        <v>624</v>
      </c>
      <c r="O34" s="5">
        <v>13785</v>
      </c>
      <c r="P34" s="5">
        <v>5829</v>
      </c>
      <c r="Q34" s="11">
        <f t="shared" si="2"/>
        <v>487</v>
      </c>
      <c r="R34" s="6">
        <f t="shared" si="0"/>
        <v>11.969199178644764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16</v>
      </c>
      <c r="E35" s="5">
        <v>9</v>
      </c>
      <c r="F35" s="5">
        <v>7</v>
      </c>
      <c r="G35" s="5">
        <v>3</v>
      </c>
      <c r="H35" s="5">
        <v>16</v>
      </c>
      <c r="I35" s="5">
        <v>14</v>
      </c>
      <c r="J35" s="5">
        <v>9</v>
      </c>
      <c r="K35" s="5">
        <v>3</v>
      </c>
      <c r="L35" s="5">
        <v>0</v>
      </c>
      <c r="M35" s="5">
        <v>30</v>
      </c>
      <c r="N35" s="11">
        <f t="shared" si="5"/>
        <v>107</v>
      </c>
      <c r="O35" s="5">
        <v>2428</v>
      </c>
      <c r="P35" s="5">
        <v>632</v>
      </c>
      <c r="Q35" s="11">
        <f t="shared" si="2"/>
        <v>77</v>
      </c>
      <c r="R35" s="6">
        <f t="shared" si="0"/>
        <v>8.2077922077922079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17</v>
      </c>
      <c r="E36" s="5">
        <v>46</v>
      </c>
      <c r="F36" s="5">
        <v>33</v>
      </c>
      <c r="G36" s="5">
        <v>35</v>
      </c>
      <c r="H36" s="5">
        <v>78</v>
      </c>
      <c r="I36" s="5">
        <v>134</v>
      </c>
      <c r="J36" s="5">
        <v>106</v>
      </c>
      <c r="K36" s="5">
        <v>37</v>
      </c>
      <c r="L36" s="5">
        <v>12</v>
      </c>
      <c r="M36" s="5">
        <v>28</v>
      </c>
      <c r="N36" s="11">
        <f t="shared" si="5"/>
        <v>526</v>
      </c>
      <c r="O36" s="5">
        <v>15597</v>
      </c>
      <c r="P36" s="5">
        <v>7021</v>
      </c>
      <c r="Q36" s="11">
        <f t="shared" si="2"/>
        <v>498</v>
      </c>
      <c r="R36" s="6">
        <f t="shared" si="0"/>
        <v>14.098393574297189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8</v>
      </c>
      <c r="E37" s="5">
        <v>12</v>
      </c>
      <c r="F37" s="5">
        <v>20</v>
      </c>
      <c r="G37" s="5">
        <v>24</v>
      </c>
      <c r="H37" s="5">
        <v>60</v>
      </c>
      <c r="I37" s="5">
        <v>67</v>
      </c>
      <c r="J37" s="5">
        <v>46</v>
      </c>
      <c r="K37" s="5">
        <v>28</v>
      </c>
      <c r="L37" s="5">
        <v>14</v>
      </c>
      <c r="M37" s="5">
        <v>236</v>
      </c>
      <c r="N37" s="11">
        <f t="shared" si="5"/>
        <v>515</v>
      </c>
      <c r="O37" s="5">
        <v>60542</v>
      </c>
      <c r="P37" s="5">
        <v>4664</v>
      </c>
      <c r="Q37" s="11">
        <f t="shared" si="2"/>
        <v>279</v>
      </c>
      <c r="R37" s="6">
        <f t="shared" si="0"/>
        <v>16.716845878136201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339</v>
      </c>
      <c r="E38" s="5">
        <f t="shared" ref="E38:M38" si="8">E39-E26-E27-E28-E29-E30-E31-E32-E33-E34-E35-E36-E37</f>
        <v>200</v>
      </c>
      <c r="F38" s="5">
        <f t="shared" si="8"/>
        <v>265</v>
      </c>
      <c r="G38" s="5">
        <f t="shared" si="8"/>
        <v>271</v>
      </c>
      <c r="H38" s="5">
        <f t="shared" si="8"/>
        <v>530</v>
      </c>
      <c r="I38" s="5">
        <f t="shared" si="8"/>
        <v>625</v>
      </c>
      <c r="J38" s="5">
        <f t="shared" si="8"/>
        <v>425</v>
      </c>
      <c r="K38" s="5">
        <f t="shared" si="8"/>
        <v>236</v>
      </c>
      <c r="L38" s="5">
        <f t="shared" si="8"/>
        <v>120</v>
      </c>
      <c r="M38" s="5">
        <f t="shared" si="8"/>
        <v>844</v>
      </c>
      <c r="N38" s="11">
        <f t="shared" si="5"/>
        <v>3855</v>
      </c>
      <c r="O38" s="5">
        <f>O39-O26-O27-O28-O29-O30-O31-O32-O33-O34-O35-O36-O37</f>
        <v>175453</v>
      </c>
      <c r="P38" s="5">
        <f>P39-P26-P27-P28-P29-P30-P31-P32-P33-P34-P35-P36-P37</f>
        <v>41455</v>
      </c>
      <c r="Q38" s="11">
        <f t="shared" si="2"/>
        <v>3011</v>
      </c>
      <c r="R38" s="6">
        <f t="shared" si="0"/>
        <v>13.767851212221853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1466</v>
      </c>
      <c r="E39" s="5">
        <v>1364</v>
      </c>
      <c r="F39" s="5">
        <v>1726</v>
      </c>
      <c r="G39" s="5">
        <v>1570</v>
      </c>
      <c r="H39" s="5">
        <v>3032</v>
      </c>
      <c r="I39" s="5">
        <v>3815</v>
      </c>
      <c r="J39" s="5">
        <v>2632</v>
      </c>
      <c r="K39" s="5">
        <v>1186</v>
      </c>
      <c r="L39" s="5">
        <v>665</v>
      </c>
      <c r="M39" s="5">
        <v>3918</v>
      </c>
      <c r="N39" s="11">
        <f t="shared" si="5"/>
        <v>21374</v>
      </c>
      <c r="O39" s="5">
        <v>1008099</v>
      </c>
      <c r="P39" s="5">
        <v>234732</v>
      </c>
      <c r="Q39" s="11">
        <f t="shared" si="2"/>
        <v>17456</v>
      </c>
      <c r="R39" s="6">
        <f t="shared" si="0"/>
        <v>13.447066911090742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593</v>
      </c>
      <c r="E40" s="5">
        <v>343</v>
      </c>
      <c r="F40" s="5">
        <v>559</v>
      </c>
      <c r="G40" s="5">
        <v>559</v>
      </c>
      <c r="H40" s="5">
        <v>1047</v>
      </c>
      <c r="I40" s="5">
        <v>1178</v>
      </c>
      <c r="J40" s="5">
        <v>492</v>
      </c>
      <c r="K40" s="5">
        <v>136</v>
      </c>
      <c r="L40" s="5">
        <v>65</v>
      </c>
      <c r="M40" s="5">
        <v>1010</v>
      </c>
      <c r="N40" s="11">
        <f t="shared" si="5"/>
        <v>5982</v>
      </c>
      <c r="O40" s="5">
        <v>121485</v>
      </c>
      <c r="P40" s="5">
        <v>45158</v>
      </c>
      <c r="Q40" s="11">
        <f t="shared" si="2"/>
        <v>4972</v>
      </c>
      <c r="R40" s="6">
        <f t="shared" si="0"/>
        <v>9.082461786001609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101</v>
      </c>
      <c r="E41" s="5">
        <v>83</v>
      </c>
      <c r="F41" s="5">
        <v>110</v>
      </c>
      <c r="G41" s="5">
        <v>80</v>
      </c>
      <c r="H41" s="5">
        <v>166</v>
      </c>
      <c r="I41" s="5">
        <v>244</v>
      </c>
      <c r="J41" s="5">
        <v>130</v>
      </c>
      <c r="K41" s="5">
        <v>32</v>
      </c>
      <c r="L41" s="5">
        <v>28</v>
      </c>
      <c r="M41" s="5">
        <v>200</v>
      </c>
      <c r="N41" s="11">
        <f t="shared" si="5"/>
        <v>1174</v>
      </c>
      <c r="O41" s="5">
        <v>39796</v>
      </c>
      <c r="P41" s="5">
        <v>10970</v>
      </c>
      <c r="Q41" s="11">
        <f t="shared" si="2"/>
        <v>974</v>
      </c>
      <c r="R41" s="6">
        <f t="shared" si="0"/>
        <v>11.262833675564682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21</v>
      </c>
      <c r="E42" s="5">
        <f t="shared" ref="E42:M42" si="9">E43-E40-E41</f>
        <v>7</v>
      </c>
      <c r="F42" s="5">
        <f t="shared" si="9"/>
        <v>10</v>
      </c>
      <c r="G42" s="5">
        <f t="shared" si="9"/>
        <v>11</v>
      </c>
      <c r="H42" s="5">
        <f t="shared" si="9"/>
        <v>44</v>
      </c>
      <c r="I42" s="5">
        <f t="shared" si="9"/>
        <v>33</v>
      </c>
      <c r="J42" s="5">
        <f t="shared" si="9"/>
        <v>24</v>
      </c>
      <c r="K42" s="5">
        <f t="shared" si="9"/>
        <v>3</v>
      </c>
      <c r="L42" s="5">
        <f t="shared" si="9"/>
        <v>5</v>
      </c>
      <c r="M42" s="5">
        <f t="shared" si="9"/>
        <v>51</v>
      </c>
      <c r="N42" s="11">
        <f t="shared" si="5"/>
        <v>209</v>
      </c>
      <c r="O42" s="5">
        <f>O43-O40-O41</f>
        <v>23468</v>
      </c>
      <c r="P42" s="5">
        <f>P43-P40-P41</f>
        <v>1813</v>
      </c>
      <c r="Q42" s="11">
        <f t="shared" si="2"/>
        <v>158</v>
      </c>
      <c r="R42" s="6">
        <f t="shared" si="0"/>
        <v>11.474683544303797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715</v>
      </c>
      <c r="E43" s="5">
        <v>433</v>
      </c>
      <c r="F43" s="5">
        <v>679</v>
      </c>
      <c r="G43" s="5">
        <v>650</v>
      </c>
      <c r="H43" s="5">
        <v>1257</v>
      </c>
      <c r="I43" s="5">
        <v>1455</v>
      </c>
      <c r="J43" s="5">
        <v>646</v>
      </c>
      <c r="K43" s="5">
        <v>171</v>
      </c>
      <c r="L43" s="5">
        <v>98</v>
      </c>
      <c r="M43" s="5">
        <v>1261</v>
      </c>
      <c r="N43" s="11">
        <f t="shared" si="5"/>
        <v>7365</v>
      </c>
      <c r="O43" s="5">
        <v>184749</v>
      </c>
      <c r="P43" s="5">
        <v>57941</v>
      </c>
      <c r="Q43" s="11">
        <f t="shared" si="2"/>
        <v>6104</v>
      </c>
      <c r="R43" s="6">
        <f t="shared" si="0"/>
        <v>9.4923001310615991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12</v>
      </c>
      <c r="E44" s="8">
        <v>14</v>
      </c>
      <c r="F44" s="8">
        <v>12</v>
      </c>
      <c r="G44" s="8">
        <v>15</v>
      </c>
      <c r="H44" s="8">
        <v>23</v>
      </c>
      <c r="I44" s="8">
        <v>41</v>
      </c>
      <c r="J44" s="8">
        <v>58</v>
      </c>
      <c r="K44" s="8">
        <v>41</v>
      </c>
      <c r="L44" s="8">
        <v>32</v>
      </c>
      <c r="M44" s="8">
        <v>391</v>
      </c>
      <c r="N44" s="11">
        <f t="shared" si="5"/>
        <v>639</v>
      </c>
      <c r="O44" s="8">
        <v>193568</v>
      </c>
      <c r="P44" s="8">
        <v>6204</v>
      </c>
      <c r="Q44" s="11">
        <f t="shared" si="2"/>
        <v>248</v>
      </c>
      <c r="R44" s="6">
        <f t="shared" si="0"/>
        <v>25.016129032258064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10</v>
      </c>
      <c r="E45" s="8">
        <f t="shared" ref="E45:M45" si="10">E46-E44</f>
        <v>8</v>
      </c>
      <c r="F45" s="8">
        <f t="shared" si="10"/>
        <v>9</v>
      </c>
      <c r="G45" s="8">
        <f t="shared" si="10"/>
        <v>19</v>
      </c>
      <c r="H45" s="8">
        <f t="shared" si="10"/>
        <v>59</v>
      </c>
      <c r="I45" s="8">
        <f t="shared" si="10"/>
        <v>58</v>
      </c>
      <c r="J45" s="8">
        <f t="shared" si="10"/>
        <v>63</v>
      </c>
      <c r="K45" s="8">
        <f t="shared" si="10"/>
        <v>21</v>
      </c>
      <c r="L45" s="8">
        <f t="shared" si="10"/>
        <v>16</v>
      </c>
      <c r="M45" s="8">
        <f t="shared" si="10"/>
        <v>203</v>
      </c>
      <c r="N45" s="11">
        <f t="shared" si="5"/>
        <v>466</v>
      </c>
      <c r="O45" s="8">
        <f>O46-O44</f>
        <v>127582</v>
      </c>
      <c r="P45" s="8">
        <f>P46-P44</f>
        <v>4809</v>
      </c>
      <c r="Q45" s="11">
        <f t="shared" si="2"/>
        <v>263</v>
      </c>
      <c r="R45" s="6">
        <f t="shared" si="0"/>
        <v>18.285171102661597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22</v>
      </c>
      <c r="E46" s="8">
        <v>22</v>
      </c>
      <c r="F46" s="8">
        <v>21</v>
      </c>
      <c r="G46" s="8">
        <v>34</v>
      </c>
      <c r="H46" s="8">
        <v>82</v>
      </c>
      <c r="I46" s="8">
        <v>99</v>
      </c>
      <c r="J46" s="8">
        <v>121</v>
      </c>
      <c r="K46" s="8">
        <v>62</v>
      </c>
      <c r="L46" s="8">
        <v>48</v>
      </c>
      <c r="M46" s="8">
        <v>594</v>
      </c>
      <c r="N46" s="11">
        <f t="shared" si="5"/>
        <v>1105</v>
      </c>
      <c r="O46" s="8">
        <v>321150</v>
      </c>
      <c r="P46" s="8">
        <v>11013</v>
      </c>
      <c r="Q46" s="11">
        <f t="shared" si="2"/>
        <v>511</v>
      </c>
      <c r="R46" s="6">
        <f t="shared" si="0"/>
        <v>21.551859099804304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13</v>
      </c>
      <c r="E47" s="5">
        <v>14</v>
      </c>
      <c r="F47" s="5">
        <v>16</v>
      </c>
      <c r="G47" s="5">
        <v>17</v>
      </c>
      <c r="H47" s="5">
        <v>13</v>
      </c>
      <c r="I47" s="5">
        <v>28</v>
      </c>
      <c r="J47" s="5">
        <v>13</v>
      </c>
      <c r="K47" s="5">
        <v>5</v>
      </c>
      <c r="L47" s="5">
        <v>3</v>
      </c>
      <c r="M47" s="5">
        <v>28</v>
      </c>
      <c r="N47" s="11">
        <f t="shared" si="5"/>
        <v>150</v>
      </c>
      <c r="O47" s="5">
        <v>4824</v>
      </c>
      <c r="P47" s="5">
        <v>1326</v>
      </c>
      <c r="Q47" s="11">
        <f t="shared" si="2"/>
        <v>122</v>
      </c>
      <c r="R47" s="6">
        <f t="shared" si="0"/>
        <v>10.868852459016393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22296</v>
      </c>
      <c r="E48" s="5">
        <f t="shared" ref="E48:M48" si="11">E47+E46+E43+E39+E25+E18</f>
        <v>48914</v>
      </c>
      <c r="F48" s="5">
        <f t="shared" si="11"/>
        <v>95504</v>
      </c>
      <c r="G48" s="5">
        <f t="shared" si="11"/>
        <v>82936</v>
      </c>
      <c r="H48" s="5">
        <f t="shared" si="11"/>
        <v>93121</v>
      </c>
      <c r="I48" s="5">
        <f t="shared" si="11"/>
        <v>58672</v>
      </c>
      <c r="J48" s="5">
        <f t="shared" si="11"/>
        <v>25486</v>
      </c>
      <c r="K48" s="5">
        <f t="shared" si="11"/>
        <v>12436</v>
      </c>
      <c r="L48" s="5">
        <f t="shared" si="11"/>
        <v>6575</v>
      </c>
      <c r="M48" s="5">
        <f t="shared" si="11"/>
        <v>84013</v>
      </c>
      <c r="N48" s="11">
        <f t="shared" si="5"/>
        <v>529953</v>
      </c>
      <c r="O48" s="5">
        <f>O47+O46+O43+O39+O25+O18</f>
        <v>50591313</v>
      </c>
      <c r="P48" s="5">
        <f>P47+P46+P43+P39+P25+P18</f>
        <v>3538748</v>
      </c>
      <c r="Q48" s="11">
        <f t="shared" si="2"/>
        <v>445940</v>
      </c>
      <c r="R48" s="6">
        <f t="shared" si="0"/>
        <v>7.9354801094317624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4.2071655410951534</v>
      </c>
      <c r="E49" s="6">
        <f t="shared" ref="E49" si="13">E48/$N$48*100</f>
        <v>9.2298751021316985</v>
      </c>
      <c r="F49" s="6">
        <f t="shared" ref="F49" si="14">F48/$N$48*100</f>
        <v>18.021220749764602</v>
      </c>
      <c r="G49" s="6">
        <f t="shared" ref="G49" si="15">G48/$N$48*100</f>
        <v>15.649689689463028</v>
      </c>
      <c r="H49" s="6">
        <f t="shared" ref="H49" si="16">H48/$N$48*100</f>
        <v>17.571558232522509</v>
      </c>
      <c r="I49" s="6">
        <f t="shared" ref="I49" si="17">I48/$N$48*100</f>
        <v>11.071170462286279</v>
      </c>
      <c r="J49" s="6">
        <f t="shared" ref="J49" si="18">J48/$N$48*100</f>
        <v>4.8091057131481474</v>
      </c>
      <c r="K49" s="6">
        <f t="shared" ref="K49" si="19">K48/$N$48*100</f>
        <v>2.3466231911131743</v>
      </c>
      <c r="L49" s="6">
        <f t="shared" ref="L49" si="20">L48/$N$48*100</f>
        <v>1.2406760599524862</v>
      </c>
      <c r="M49" s="6">
        <f t="shared" ref="M49" si="21">M48/$N$48*100</f>
        <v>15.852915258522927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2023-08-28T02:03:02Z</dcterms:modified>
</cp:coreProperties>
</file>