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<sst xmlns="http://schemas.openxmlformats.org/spreadsheetml/2006/main" count="118" uniqueCount="73">
  <si>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</si>
  <si>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</si>
  <si>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</si>
  <si>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</si>
  <si>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</si>
  <si>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</si>
  <si>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</si>
  <si>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</si>
  <si>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</si>
  <si>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</si>
  <si>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</si>
  <si>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</si>
  <si>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</si>
  <si>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</si>
  <si>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</si>
  <si>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</si>
  <si>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</si>
  <si>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</si>
  <si>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</si>
  <si>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</si>
  <si>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</si>
  <si>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</si>
  <si>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</si>
  <si>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</si>
  <si>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</si>
  <si>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</si>
  <si>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</si>
  <si>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</si>
  <si>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</si>
  <si>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</si>
  <si>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</si>
  <si>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</si>
  <si>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</si>
  <si>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</si>
  <si>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</si>
  <si>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</si>
  <si>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</si>
  <si>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</si>
  <si>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</si>
  <si>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</si>
  <si>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</si>
  <si>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</si>
  <si>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</si>
  <si>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</si>
  <si>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</si>
  <si>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</si>
  <si>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</si>
  <si>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</si>
  <si>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</si>
  <si>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</si>
  <si>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</si>
  <si>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</si>
  <si>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</si>
  <si>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</si>
  <si>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</si>
  <si>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</si>
  <si>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</si>
  <si>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</si>
  <si>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</si>
  <si>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</si>
  <si>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</si>
  <si>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</si>
  <si>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</si>
  <si>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</si>
  <si>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</si>
  <si>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</si>
  <si>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</si>
  <si>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</si>
  <si>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</si>
  <si>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</si>
  <si>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</si>
  <si>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112年1至7月來臺旅客人次～按停留夜數分
Table 1-8  Visitor Arrivals  by Length of Stay,
January-July,2023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</si>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</sst>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22800.0</v>
      </c>
      <c r="E3" s="4" t="n">
        <v>49687.0</v>
      </c>
      <c r="F3" s="4" t="n">
        <v>119434.0</v>
      </c>
      <c r="G3" s="4" t="n">
        <v>138805.0</v>
      </c>
      <c r="H3" s="4" t="n">
        <v>144496.0</v>
      </c>
      <c r="I3" s="4" t="n">
        <v>43196.0</v>
      </c>
      <c r="J3" s="4" t="n">
        <v>8051.0</v>
      </c>
      <c r="K3" s="4" t="n">
        <v>1241.0</v>
      </c>
      <c r="L3" s="4" t="n">
        <v>786.0</v>
      </c>
      <c r="M3" s="4" t="n">
        <v>39824.0</v>
      </c>
      <c r="N3" s="11" t="n">
        <f>SUM(D3:M3)</f>
        <v>568320.0</v>
      </c>
      <c r="O3" s="4" t="n">
        <v>5234236.0</v>
      </c>
      <c r="P3" s="4" t="n">
        <v>2578682.0</v>
      </c>
      <c r="Q3" s="11" t="n">
        <f>SUM(D3:L3)</f>
        <v>528496.0</v>
      </c>
      <c r="R3" s="6" t="n">
        <f ref="R3:R48" si="0" t="shared">IF(P3&lt;&gt;0,P3/SUM(D3:L3),0)</f>
        <v>4.879283854560867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1877.0</v>
      </c>
      <c r="E4" s="5" t="n">
        <v>2403.0</v>
      </c>
      <c r="F4" s="5" t="n">
        <v>2647.0</v>
      </c>
      <c r="G4" s="5" t="n">
        <v>3481.0</v>
      </c>
      <c r="H4" s="5" t="n">
        <v>8052.0</v>
      </c>
      <c r="I4" s="5" t="n">
        <v>11391.0</v>
      </c>
      <c r="J4" s="5" t="n">
        <v>8280.0</v>
      </c>
      <c r="K4" s="5" t="n">
        <v>4222.0</v>
      </c>
      <c r="L4" s="5" t="n">
        <v>4352.0</v>
      </c>
      <c r="M4" s="5" t="n">
        <v>50856.0</v>
      </c>
      <c r="N4" s="11" t="n">
        <f ref="N4:N14" si="1" t="shared">SUM(D4:M4)</f>
        <v>97561.0</v>
      </c>
      <c r="O4" s="5" t="n">
        <v>6908311.0</v>
      </c>
      <c r="P4" s="5" t="n">
        <v>934995.0</v>
      </c>
      <c r="Q4" s="11" t="n">
        <f ref="Q4:Q48" si="2" t="shared">SUM(D4:L4)</f>
        <v>46705.0</v>
      </c>
      <c r="R4" s="6" t="n">
        <f si="0" t="shared"/>
        <v>20.019162830532064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24454.0</v>
      </c>
      <c r="E5" s="5" t="n">
        <v>89162.0</v>
      </c>
      <c r="F5" s="5" t="n">
        <v>113816.0</v>
      </c>
      <c r="G5" s="5" t="n">
        <v>48393.0</v>
      </c>
      <c r="H5" s="5" t="n">
        <v>40504.0</v>
      </c>
      <c r="I5" s="5" t="n">
        <v>21261.0</v>
      </c>
      <c r="J5" s="5" t="n">
        <v>10833.0</v>
      </c>
      <c r="K5" s="5" t="n">
        <v>8541.0</v>
      </c>
      <c r="L5" s="5" t="n">
        <v>5990.0</v>
      </c>
      <c r="M5" s="5" t="n">
        <v>35828.0</v>
      </c>
      <c r="N5" s="11" t="n">
        <f si="1" t="shared"/>
        <v>398782.0</v>
      </c>
      <c r="O5" s="5" t="n">
        <v>7710201.0</v>
      </c>
      <c r="P5" s="5" t="n">
        <v>2262553.0</v>
      </c>
      <c r="Q5" s="11" t="n">
        <f si="2" t="shared"/>
        <v>362954.0</v>
      </c>
      <c r="R5" s="6" t="n">
        <f si="0" t="shared"/>
        <v>6.233718322432043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9118.0</v>
      </c>
      <c r="E6" s="5" t="n">
        <v>47553.0</v>
      </c>
      <c r="F6" s="5" t="n">
        <v>185756.0</v>
      </c>
      <c r="G6" s="5" t="n">
        <v>56060.0</v>
      </c>
      <c r="H6" s="5" t="n">
        <v>29382.0</v>
      </c>
      <c r="I6" s="5" t="n">
        <v>9906.0</v>
      </c>
      <c r="J6" s="5" t="n">
        <v>4031.0</v>
      </c>
      <c r="K6" s="5" t="n">
        <v>2904.0</v>
      </c>
      <c r="L6" s="5" t="n">
        <v>2023.0</v>
      </c>
      <c r="M6" s="5" t="n">
        <v>10177.0</v>
      </c>
      <c r="N6" s="11" t="n">
        <f si="1" t="shared"/>
        <v>356910.0</v>
      </c>
      <c r="O6" s="5" t="n">
        <v>3452542.0</v>
      </c>
      <c r="P6" s="5" t="n">
        <v>1522650.0</v>
      </c>
      <c r="Q6" s="11" t="n">
        <f si="2" t="shared"/>
        <v>346733.0</v>
      </c>
      <c r="R6" s="6" t="n">
        <f si="0" t="shared"/>
        <v>4.391419334185094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1118.0</v>
      </c>
      <c r="E7" s="5" t="n">
        <v>844.0</v>
      </c>
      <c r="F7" s="5" t="n">
        <v>1365.0</v>
      </c>
      <c r="G7" s="5" t="n">
        <v>1599.0</v>
      </c>
      <c r="H7" s="5" t="n">
        <v>2941.0</v>
      </c>
      <c r="I7" s="5" t="n">
        <v>2007.0</v>
      </c>
      <c r="J7" s="5" t="n">
        <v>1128.0</v>
      </c>
      <c r="K7" s="5" t="n">
        <v>1283.0</v>
      </c>
      <c r="L7" s="5" t="n">
        <v>644.0</v>
      </c>
      <c r="M7" s="5" t="n">
        <v>4516.0</v>
      </c>
      <c r="N7" s="11" t="n">
        <f si="1" t="shared"/>
        <v>17445.0</v>
      </c>
      <c r="O7" s="5" t="n">
        <v>1792930.0</v>
      </c>
      <c r="P7" s="5" t="n">
        <v>189010.0</v>
      </c>
      <c r="Q7" s="11" t="n">
        <f si="2" t="shared"/>
        <v>12929.0</v>
      </c>
      <c r="R7" s="6" t="n">
        <f si="0" t="shared"/>
        <v>14.619073400881739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462.0</v>
      </c>
      <c r="E8" s="5" t="n">
        <v>644.0</v>
      </c>
      <c r="F8" s="5" t="n">
        <v>845.0</v>
      </c>
      <c r="G8" s="5" t="n">
        <v>861.0</v>
      </c>
      <c r="H8" s="5" t="n">
        <v>1812.0</v>
      </c>
      <c r="I8" s="5" t="n">
        <v>1625.0</v>
      </c>
      <c r="J8" s="5" t="n">
        <v>771.0</v>
      </c>
      <c r="K8" s="5" t="n">
        <v>325.0</v>
      </c>
      <c r="L8" s="5" t="n">
        <v>175.0</v>
      </c>
      <c r="M8" s="5" t="n">
        <v>850.0</v>
      </c>
      <c r="N8" s="11" t="n">
        <f si="1" t="shared"/>
        <v>8370.0</v>
      </c>
      <c r="O8" s="5" t="n">
        <v>354722.0</v>
      </c>
      <c r="P8" s="5" t="n">
        <v>80012.0</v>
      </c>
      <c r="Q8" s="11" t="n">
        <f si="2" t="shared"/>
        <v>7520.0</v>
      </c>
      <c r="R8" s="6" t="n">
        <f si="0" t="shared"/>
        <v>10.639893617021277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11158.0</v>
      </c>
      <c r="E9" s="5" t="n">
        <v>4322.0</v>
      </c>
      <c r="F9" s="5" t="n">
        <v>12351.0</v>
      </c>
      <c r="G9" s="5" t="n">
        <v>27236.0</v>
      </c>
      <c r="H9" s="5" t="n">
        <v>94140.0</v>
      </c>
      <c r="I9" s="5" t="n">
        <v>39803.0</v>
      </c>
      <c r="J9" s="5" t="n">
        <v>9080.0</v>
      </c>
      <c r="K9" s="5" t="n">
        <v>3833.0</v>
      </c>
      <c r="L9" s="5" t="n">
        <v>2857.0</v>
      </c>
      <c r="M9" s="5" t="n">
        <v>25183.0</v>
      </c>
      <c r="N9" s="11" t="n">
        <f si="1" t="shared"/>
        <v>229963.0</v>
      </c>
      <c r="O9" s="5" t="n">
        <v>1.5478346E7</v>
      </c>
      <c r="P9" s="5" t="n">
        <v>1707661.0</v>
      </c>
      <c r="Q9" s="11" t="n">
        <f si="2" t="shared"/>
        <v>204780.0</v>
      </c>
      <c r="R9" s="6" t="n">
        <f si="0" t="shared"/>
        <v>8.339002832307843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4490.0</v>
      </c>
      <c r="E10" s="5" t="n">
        <v>7798.0</v>
      </c>
      <c r="F10" s="5" t="n">
        <v>18067.0</v>
      </c>
      <c r="G10" s="5" t="n">
        <v>32030.0</v>
      </c>
      <c r="H10" s="5" t="n">
        <v>98359.0</v>
      </c>
      <c r="I10" s="5" t="n">
        <v>56541.0</v>
      </c>
      <c r="J10" s="5" t="n">
        <v>6435.0</v>
      </c>
      <c r="K10" s="5" t="n">
        <v>1405.0</v>
      </c>
      <c r="L10" s="5" t="n">
        <v>673.0</v>
      </c>
      <c r="M10" s="5" t="n">
        <v>2782.0</v>
      </c>
      <c r="N10" s="11" t="n">
        <f si="1" t="shared"/>
        <v>228580.0</v>
      </c>
      <c r="O10" s="5" t="n">
        <v>2168607.0</v>
      </c>
      <c r="P10" s="5" t="n">
        <v>1584861.0</v>
      </c>
      <c r="Q10" s="11" t="n">
        <f si="2" t="shared"/>
        <v>225798.0</v>
      </c>
      <c r="R10" s="6" t="n">
        <f si="0" t="shared"/>
        <v>7.018932851486727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6538.0</v>
      </c>
      <c r="E11" s="5" t="n">
        <v>1600.0</v>
      </c>
      <c r="F11" s="5" t="n">
        <v>2499.0</v>
      </c>
      <c r="G11" s="5" t="n">
        <v>3529.0</v>
      </c>
      <c r="H11" s="5" t="n">
        <v>13383.0</v>
      </c>
      <c r="I11" s="5" t="n">
        <v>14831.0</v>
      </c>
      <c r="J11" s="5" t="n">
        <v>4114.0</v>
      </c>
      <c r="K11" s="5" t="n">
        <v>3973.0</v>
      </c>
      <c r="L11" s="5" t="n">
        <v>1366.0</v>
      </c>
      <c r="M11" s="5" t="n">
        <v>49526.0</v>
      </c>
      <c r="N11" s="11" t="n">
        <f si="1" t="shared"/>
        <v>101359.0</v>
      </c>
      <c r="O11" s="5" t="n">
        <v>6.9201087E7</v>
      </c>
      <c r="P11" s="5" t="n">
        <v>646112.0</v>
      </c>
      <c r="Q11" s="11" t="n">
        <f si="2" t="shared"/>
        <v>51833.0</v>
      </c>
      <c r="R11" s="6" t="n">
        <f si="0" t="shared"/>
        <v>12.46526344220863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6108.0</v>
      </c>
      <c r="E12" s="5" t="n">
        <v>12671.0</v>
      </c>
      <c r="F12" s="5" t="n">
        <v>32785.0</v>
      </c>
      <c r="G12" s="5" t="n">
        <v>26871.0</v>
      </c>
      <c r="H12" s="5" t="n">
        <v>28756.0</v>
      </c>
      <c r="I12" s="5" t="n">
        <v>19282.0</v>
      </c>
      <c r="J12" s="5" t="n">
        <v>2035.0</v>
      </c>
      <c r="K12" s="5" t="n">
        <v>2817.0</v>
      </c>
      <c r="L12" s="5" t="n">
        <v>1359.0</v>
      </c>
      <c r="M12" s="5" t="n">
        <v>50754.0</v>
      </c>
      <c r="N12" s="11" t="n">
        <f si="1" t="shared"/>
        <v>183438.0</v>
      </c>
      <c r="O12" s="5" t="n">
        <v>6.1413063E7</v>
      </c>
      <c r="P12" s="5" t="n">
        <v>895548.0</v>
      </c>
      <c r="Q12" s="11" t="n">
        <f si="2" t="shared"/>
        <v>132684.0</v>
      </c>
      <c r="R12" s="6" t="n">
        <f si="0" t="shared"/>
        <v>6.74947996744144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5787.0</v>
      </c>
      <c r="E13" s="5" t="n">
        <v>11393.0</v>
      </c>
      <c r="F13" s="5" t="n">
        <v>55781.0</v>
      </c>
      <c r="G13" s="5" t="n">
        <v>43285.0</v>
      </c>
      <c r="H13" s="5" t="n">
        <v>32009.0</v>
      </c>
      <c r="I13" s="5" t="n">
        <v>29972.0</v>
      </c>
      <c r="J13" s="5" t="n">
        <v>2158.0</v>
      </c>
      <c r="K13" s="5" t="n">
        <v>2501.0</v>
      </c>
      <c r="L13" s="5" t="n">
        <v>1955.0</v>
      </c>
      <c r="M13" s="5" t="n">
        <v>24944.0</v>
      </c>
      <c r="N13" s="11" t="n">
        <f si="1" t="shared"/>
        <v>209785.0</v>
      </c>
      <c r="O13" s="5" t="n">
        <v>2.5600844E7</v>
      </c>
      <c r="P13" s="5" t="n">
        <v>1214588.0</v>
      </c>
      <c r="Q13" s="11" t="n">
        <f si="2" t="shared"/>
        <v>184841.0</v>
      </c>
      <c r="R13" s="6" t="n">
        <f si="0" t="shared"/>
        <v>6.570988038368111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1322.0</v>
      </c>
      <c r="E14" s="5" t="n">
        <v>4887.0</v>
      </c>
      <c r="F14" s="5" t="n">
        <v>14736.0</v>
      </c>
      <c r="G14" s="5" t="n">
        <v>45300.0</v>
      </c>
      <c r="H14" s="5" t="n">
        <v>14828.0</v>
      </c>
      <c r="I14" s="5" t="n">
        <v>14058.0</v>
      </c>
      <c r="J14" s="5" t="n">
        <v>4935.0</v>
      </c>
      <c r="K14" s="5" t="n">
        <v>5468.0</v>
      </c>
      <c r="L14" s="5" t="n">
        <v>7384.0</v>
      </c>
      <c r="M14" s="5" t="n">
        <v>104927.0</v>
      </c>
      <c r="N14" s="11" t="n">
        <f si="1" t="shared"/>
        <v>217845.0</v>
      </c>
      <c r="O14" s="5" t="n">
        <v>1.16804031E8</v>
      </c>
      <c r="P14" s="5" t="n">
        <v>1435687.0</v>
      </c>
      <c r="Q14" s="11" t="n">
        <f si="2" t="shared"/>
        <v>112918.0</v>
      </c>
      <c r="R14" s="6" t="n">
        <f si="0" t="shared"/>
        <v>12.714421084326679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524.0</v>
      </c>
      <c r="E15" s="5" t="n">
        <f ref="E15:M15" si="3" t="shared">E16-E9-E10-E11-E12-E13-E14</f>
        <v>297.0</v>
      </c>
      <c r="F15" s="5" t="n">
        <f si="3" t="shared"/>
        <v>534.0</v>
      </c>
      <c r="G15" s="5" t="n">
        <f si="3" t="shared"/>
        <v>1098.0</v>
      </c>
      <c r="H15" s="5" t="n">
        <f si="3" t="shared"/>
        <v>2404.0</v>
      </c>
      <c r="I15" s="5" t="n">
        <f si="3" t="shared"/>
        <v>1944.0</v>
      </c>
      <c r="J15" s="5" t="n">
        <f si="3" t="shared"/>
        <v>1069.0</v>
      </c>
      <c r="K15" s="5" t="n">
        <f si="3" t="shared"/>
        <v>347.0</v>
      </c>
      <c r="L15" s="5" t="n">
        <f si="3" t="shared"/>
        <v>154.0</v>
      </c>
      <c r="M15" s="5" t="n">
        <f si="3" t="shared"/>
        <v>1881.0</v>
      </c>
      <c r="N15" s="5" t="n">
        <f ref="N15" si="4" t="shared">N16-N9-N10-N11-N12-N13-N14</f>
        <v>10252.0</v>
      </c>
      <c r="O15" s="5" t="n">
        <f>O16-O9-O10-O11-O12-O13-O14</f>
        <v>1089822.0</v>
      </c>
      <c r="P15" s="5" t="n">
        <f>P16-P9-P10-P11-P12-P13-P14</f>
        <v>97081.0</v>
      </c>
      <c r="Q15" s="11" t="n">
        <f si="2" t="shared"/>
        <v>8371.0</v>
      </c>
      <c r="R15" s="6" t="n">
        <f si="0" t="shared"/>
        <v>11.597300203082069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35927.0</v>
      </c>
      <c r="E16" s="5" t="n">
        <v>42968.0</v>
      </c>
      <c r="F16" s="5" t="n">
        <v>136753.0</v>
      </c>
      <c r="G16" s="5" t="n">
        <v>179349.0</v>
      </c>
      <c r="H16" s="5" t="n">
        <v>283879.0</v>
      </c>
      <c r="I16" s="5" t="n">
        <v>176431.0</v>
      </c>
      <c r="J16" s="5" t="n">
        <v>29826.0</v>
      </c>
      <c r="K16" s="5" t="n">
        <v>20344.0</v>
      </c>
      <c r="L16" s="5" t="n">
        <v>15748.0</v>
      </c>
      <c r="M16" s="5" t="n">
        <v>259997.0</v>
      </c>
      <c r="N16" s="11" t="n">
        <f ref="N16:N48" si="5" t="shared">SUM(D16:M16)</f>
        <v>1181222.0</v>
      </c>
      <c r="O16" s="5" t="n">
        <v>2.917558E8</v>
      </c>
      <c r="P16" s="5" t="n">
        <v>7581538.0</v>
      </c>
      <c r="Q16" s="11" t="n">
        <f si="2" t="shared"/>
        <v>921225.0</v>
      </c>
      <c r="R16" s="6" t="n">
        <f si="0" t="shared"/>
        <v>8.229843957773616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574.0</v>
      </c>
      <c r="E17" s="5" t="n">
        <f ref="E17:M17" si="6" t="shared">E18-E16-E3-E4-E5-E6-E7-E8</f>
        <v>1696.0</v>
      </c>
      <c r="F17" s="5" t="n">
        <f si="6" t="shared"/>
        <v>2348.0</v>
      </c>
      <c r="G17" s="5" t="n">
        <f si="6" t="shared"/>
        <v>1779.0</v>
      </c>
      <c r="H17" s="5" t="n">
        <f si="6" t="shared"/>
        <v>2461.0</v>
      </c>
      <c r="I17" s="5" t="n">
        <f si="6" t="shared"/>
        <v>1519.0</v>
      </c>
      <c r="J17" s="5" t="n">
        <f si="6" t="shared"/>
        <v>649.0</v>
      </c>
      <c r="K17" s="5" t="n">
        <f si="6" t="shared"/>
        <v>656.0</v>
      </c>
      <c r="L17" s="5" t="n">
        <f si="6" t="shared"/>
        <v>222.0</v>
      </c>
      <c r="M17" s="5" t="n">
        <f si="6" t="shared"/>
        <v>1382.0</v>
      </c>
      <c r="N17" s="11" t="n">
        <f si="5" t="shared"/>
        <v>13286.0</v>
      </c>
      <c r="O17" s="5" t="n">
        <f>O18-O16-O3-O4-O5-O6-O7-O8</f>
        <v>840663.0</v>
      </c>
      <c r="P17" s="5" t="n">
        <f>P18-P16-P3-P4-P5-P6-P7-P8</f>
        <v>112605.0</v>
      </c>
      <c r="Q17" s="11" t="n">
        <f si="2" t="shared"/>
        <v>11904.0</v>
      </c>
      <c r="R17" s="6" t="n">
        <f si="0" t="shared"/>
        <v>9.459425403225806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96330.0</v>
      </c>
      <c r="E18" s="5" t="n">
        <v>234957.0</v>
      </c>
      <c r="F18" s="5" t="n">
        <v>562964.0</v>
      </c>
      <c r="G18" s="5" t="n">
        <v>430327.0</v>
      </c>
      <c r="H18" s="5" t="n">
        <v>513527.0</v>
      </c>
      <c r="I18" s="5" t="n">
        <v>267336.0</v>
      </c>
      <c r="J18" s="5" t="n">
        <v>63569.0</v>
      </c>
      <c r="K18" s="5" t="n">
        <v>39516.0</v>
      </c>
      <c r="L18" s="5" t="n">
        <v>29940.0</v>
      </c>
      <c r="M18" s="5" t="n">
        <v>403430.0</v>
      </c>
      <c r="N18" s="11" t="n">
        <f si="5" t="shared"/>
        <v>2641896.0</v>
      </c>
      <c r="O18" s="5" t="n">
        <v>3.18049405E8</v>
      </c>
      <c r="P18" s="5" t="n">
        <v>1.5262045E7</v>
      </c>
      <c r="Q18" s="11" t="n">
        <f si="2" t="shared"/>
        <v>2238466.0</v>
      </c>
      <c r="R18" s="6" t="n">
        <f si="0" t="shared"/>
        <v>6.818082115162794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3672.0</v>
      </c>
      <c r="E19" s="5" t="n">
        <v>2848.0</v>
      </c>
      <c r="F19" s="5" t="n">
        <v>4342.0</v>
      </c>
      <c r="G19" s="5" t="n">
        <v>4116.0</v>
      </c>
      <c r="H19" s="5" t="n">
        <v>7411.0</v>
      </c>
      <c r="I19" s="5" t="n">
        <v>8720.0</v>
      </c>
      <c r="J19" s="5" t="n">
        <v>5299.0</v>
      </c>
      <c r="K19" s="5" t="n">
        <v>2229.0</v>
      </c>
      <c r="L19" s="5" t="n">
        <v>1078.0</v>
      </c>
      <c r="M19" s="5" t="n">
        <v>6588.0</v>
      </c>
      <c r="N19" s="11" t="n">
        <f si="5" t="shared"/>
        <v>46303.0</v>
      </c>
      <c r="O19" s="5" t="n">
        <v>1554162.0</v>
      </c>
      <c r="P19" s="5" t="n">
        <v>467954.0</v>
      </c>
      <c r="Q19" s="11" t="n">
        <f si="2" t="shared"/>
        <v>39715.0</v>
      </c>
      <c r="R19" s="6" t="n">
        <f si="0" t="shared"/>
        <v>11.782802467581519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22004.0</v>
      </c>
      <c r="E20" s="5" t="n">
        <v>15476.0</v>
      </c>
      <c r="F20" s="5" t="n">
        <v>21287.0</v>
      </c>
      <c r="G20" s="5" t="n">
        <v>21005.0</v>
      </c>
      <c r="H20" s="5" t="n">
        <v>47976.0</v>
      </c>
      <c r="I20" s="5" t="n">
        <v>66174.0</v>
      </c>
      <c r="J20" s="5" t="n">
        <v>35773.0</v>
      </c>
      <c r="K20" s="5" t="n">
        <v>13935.0</v>
      </c>
      <c r="L20" s="5" t="n">
        <v>6464.0</v>
      </c>
      <c r="M20" s="5" t="n">
        <v>28270.0</v>
      </c>
      <c r="N20" s="11" t="n">
        <f si="5" t="shared"/>
        <v>278364.0</v>
      </c>
      <c r="O20" s="5" t="n">
        <v>7022017.0</v>
      </c>
      <c r="P20" s="5" t="n">
        <v>3061351.0</v>
      </c>
      <c r="Q20" s="11" t="n">
        <f si="2" t="shared"/>
        <v>250094.0</v>
      </c>
      <c r="R20" s="6" t="n">
        <f si="0" t="shared"/>
        <v>12.240801458651546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113.0</v>
      </c>
      <c r="E21" s="5" t="n">
        <v>66.0</v>
      </c>
      <c r="F21" s="5" t="n">
        <v>94.0</v>
      </c>
      <c r="G21" s="5" t="n">
        <v>123.0</v>
      </c>
      <c r="H21" s="5" t="n">
        <v>293.0</v>
      </c>
      <c r="I21" s="5" t="n">
        <v>218.0</v>
      </c>
      <c r="J21" s="5" t="n">
        <v>208.0</v>
      </c>
      <c r="K21" s="5" t="n">
        <v>101.0</v>
      </c>
      <c r="L21" s="5" t="n">
        <v>48.0</v>
      </c>
      <c r="M21" s="5" t="n">
        <v>277.0</v>
      </c>
      <c r="N21" s="11" t="n">
        <f si="5" t="shared"/>
        <v>1541.0</v>
      </c>
      <c r="O21" s="5" t="n">
        <v>95927.0</v>
      </c>
      <c r="P21" s="5" t="n">
        <v>17501.0</v>
      </c>
      <c r="Q21" s="11" t="n">
        <f si="2" t="shared"/>
        <v>1264.0</v>
      </c>
      <c r="R21" s="6" t="n">
        <f si="0" t="shared"/>
        <v>13.845727848101266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62.0</v>
      </c>
      <c r="E22" s="5" t="n">
        <v>79.0</v>
      </c>
      <c r="F22" s="5" t="n">
        <v>131.0</v>
      </c>
      <c r="G22" s="5" t="n">
        <v>156.0</v>
      </c>
      <c r="H22" s="5" t="n">
        <v>351.0</v>
      </c>
      <c r="I22" s="5" t="n">
        <v>259.0</v>
      </c>
      <c r="J22" s="5" t="n">
        <v>191.0</v>
      </c>
      <c r="K22" s="5" t="n">
        <v>108.0</v>
      </c>
      <c r="L22" s="5" t="n">
        <v>64.0</v>
      </c>
      <c r="M22" s="5" t="n">
        <v>240.0</v>
      </c>
      <c r="N22" s="11" t="n">
        <f si="5" t="shared"/>
        <v>1641.0</v>
      </c>
      <c r="O22" s="5" t="n">
        <v>94737.0</v>
      </c>
      <c r="P22" s="5" t="n">
        <v>20084.0</v>
      </c>
      <c r="Q22" s="11" t="n">
        <f si="2" t="shared"/>
        <v>1401.0</v>
      </c>
      <c r="R22" s="6" t="n">
        <f si="0" t="shared"/>
        <v>14.335474660956459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18.0</v>
      </c>
      <c r="E23" s="5" t="n">
        <v>26.0</v>
      </c>
      <c r="F23" s="5" t="n">
        <v>27.0</v>
      </c>
      <c r="G23" s="5" t="n">
        <v>25.0</v>
      </c>
      <c r="H23" s="5" t="n">
        <v>66.0</v>
      </c>
      <c r="I23" s="5" t="n">
        <v>93.0</v>
      </c>
      <c r="J23" s="5" t="n">
        <v>77.0</v>
      </c>
      <c r="K23" s="5" t="n">
        <v>44.0</v>
      </c>
      <c r="L23" s="5" t="n">
        <v>13.0</v>
      </c>
      <c r="M23" s="5" t="n">
        <v>81.0</v>
      </c>
      <c r="N23" s="11" t="n">
        <f si="5" t="shared"/>
        <v>470.0</v>
      </c>
      <c r="O23" s="5" t="n">
        <v>41378.0</v>
      </c>
      <c r="P23" s="5" t="n">
        <v>6181.0</v>
      </c>
      <c r="Q23" s="11" t="n">
        <f si="2" t="shared"/>
        <v>389.0</v>
      </c>
      <c r="R23" s="6" t="n">
        <f si="0" t="shared"/>
        <v>15.889460154241645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191.0</v>
      </c>
      <c r="E24" s="5" t="n">
        <f ref="E24:M24" si="7" t="shared">E25-E19-E20-E21-E22-E23</f>
        <v>214.0</v>
      </c>
      <c r="F24" s="5" t="n">
        <f si="7" t="shared"/>
        <v>309.0</v>
      </c>
      <c r="G24" s="5" t="n">
        <f si="7" t="shared"/>
        <v>328.0</v>
      </c>
      <c r="H24" s="5" t="n">
        <f si="7" t="shared"/>
        <v>574.0</v>
      </c>
      <c r="I24" s="5" t="n">
        <f si="7" t="shared"/>
        <v>741.0</v>
      </c>
      <c r="J24" s="5" t="n">
        <f si="7" t="shared"/>
        <v>678.0</v>
      </c>
      <c r="K24" s="5" t="n">
        <f si="7" t="shared"/>
        <v>404.0</v>
      </c>
      <c r="L24" s="5" t="n">
        <f si="7" t="shared"/>
        <v>336.0</v>
      </c>
      <c r="M24" s="5" t="n">
        <f si="7" t="shared"/>
        <v>2104.0</v>
      </c>
      <c r="N24" s="11" t="n">
        <f si="5" t="shared"/>
        <v>5879.0</v>
      </c>
      <c r="O24" s="5" t="n">
        <f>O25-O19-O20-O21-O22-O23</f>
        <v>1081934.0</v>
      </c>
      <c r="P24" s="5" t="n">
        <f>P25-P19-P20-P21-P22-P23</f>
        <v>73268.0</v>
      </c>
      <c r="Q24" s="11" t="n">
        <f si="2" t="shared"/>
        <v>3775.0</v>
      </c>
      <c r="R24" s="6" t="n">
        <f si="0" t="shared"/>
        <v>19.408741721854305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26060.0</v>
      </c>
      <c r="E25" s="5" t="n">
        <v>18709.0</v>
      </c>
      <c r="F25" s="5" t="n">
        <v>26190.0</v>
      </c>
      <c r="G25" s="5" t="n">
        <v>25753.0</v>
      </c>
      <c r="H25" s="5" t="n">
        <v>56671.0</v>
      </c>
      <c r="I25" s="5" t="n">
        <v>76205.0</v>
      </c>
      <c r="J25" s="5" t="n">
        <v>42226.0</v>
      </c>
      <c r="K25" s="5" t="n">
        <v>16821.0</v>
      </c>
      <c r="L25" s="5" t="n">
        <v>8003.0</v>
      </c>
      <c r="M25" s="5" t="n">
        <v>37560.0</v>
      </c>
      <c r="N25" s="11" t="n">
        <f si="5" t="shared"/>
        <v>334198.0</v>
      </c>
      <c r="O25" s="5" t="n">
        <v>9890155.0</v>
      </c>
      <c r="P25" s="5" t="n">
        <v>3646339.0</v>
      </c>
      <c r="Q25" s="11" t="n">
        <f si="2" t="shared"/>
        <v>296638.0</v>
      </c>
      <c r="R25" s="6" t="n">
        <f si="0" t="shared"/>
        <v>12.292218124447981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222.0</v>
      </c>
      <c r="E26" s="5" t="n">
        <v>227.0</v>
      </c>
      <c r="F26" s="5" t="n">
        <v>262.0</v>
      </c>
      <c r="G26" s="5" t="n">
        <v>252.0</v>
      </c>
      <c r="H26" s="5" t="n">
        <v>466.0</v>
      </c>
      <c r="I26" s="5" t="n">
        <v>697.0</v>
      </c>
      <c r="J26" s="5" t="n">
        <v>442.0</v>
      </c>
      <c r="K26" s="5" t="n">
        <v>203.0</v>
      </c>
      <c r="L26" s="5" t="n">
        <v>160.0</v>
      </c>
      <c r="M26" s="5" t="n">
        <v>524.0</v>
      </c>
      <c r="N26" s="11" t="n">
        <f si="5" t="shared"/>
        <v>3455.0</v>
      </c>
      <c r="O26" s="5" t="n">
        <v>97361.0</v>
      </c>
      <c r="P26" s="5" t="n">
        <v>43620.0</v>
      </c>
      <c r="Q26" s="11" t="n">
        <f si="2" t="shared"/>
        <v>2931.0</v>
      </c>
      <c r="R26" s="6" t="n">
        <f si="0" t="shared"/>
        <v>14.88229273285568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1007.0</v>
      </c>
      <c r="E27" s="5" t="n">
        <v>1381.0</v>
      </c>
      <c r="F27" s="5" t="n">
        <v>1551.0</v>
      </c>
      <c r="G27" s="5" t="n">
        <v>1432.0</v>
      </c>
      <c r="H27" s="5" t="n">
        <v>2870.0</v>
      </c>
      <c r="I27" s="5" t="n">
        <v>4359.0</v>
      </c>
      <c r="J27" s="5" t="n">
        <v>2671.0</v>
      </c>
      <c r="K27" s="5" t="n">
        <v>1446.0</v>
      </c>
      <c r="L27" s="5" t="n">
        <v>983.0</v>
      </c>
      <c r="M27" s="5" t="n">
        <v>4278.0</v>
      </c>
      <c r="N27" s="11" t="n">
        <f si="5" t="shared"/>
        <v>21978.0</v>
      </c>
      <c r="O27" s="5" t="n">
        <v>852041.0</v>
      </c>
      <c r="P27" s="5" t="n">
        <v>274427.0</v>
      </c>
      <c r="Q27" s="11" t="n">
        <f si="2" t="shared"/>
        <v>17700.0</v>
      </c>
      <c r="R27" s="6" t="n">
        <f si="0" t="shared"/>
        <v>15.504350282485875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1463.0</v>
      </c>
      <c r="E28" s="5" t="n">
        <v>1814.0</v>
      </c>
      <c r="F28" s="5" t="n">
        <v>2249.0</v>
      </c>
      <c r="G28" s="5" t="n">
        <v>2018.0</v>
      </c>
      <c r="H28" s="5" t="n">
        <v>4239.0</v>
      </c>
      <c r="I28" s="5" t="n">
        <v>5813.0</v>
      </c>
      <c r="J28" s="5" t="n">
        <v>3886.0</v>
      </c>
      <c r="K28" s="5" t="n">
        <v>1514.0</v>
      </c>
      <c r="L28" s="5" t="n">
        <v>843.0</v>
      </c>
      <c r="M28" s="5" t="n">
        <v>9408.0</v>
      </c>
      <c r="N28" s="11" t="n">
        <f si="5" t="shared"/>
        <v>33247.0</v>
      </c>
      <c r="O28" s="5" t="n">
        <v>700453.0</v>
      </c>
      <c r="P28" s="5" t="n">
        <v>321653.0</v>
      </c>
      <c r="Q28" s="11" t="n">
        <f si="2" t="shared"/>
        <v>23839.0</v>
      </c>
      <c r="R28" s="6" t="n">
        <f si="0" t="shared"/>
        <v>13.492722010151432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486.0</v>
      </c>
      <c r="E29" s="5" t="n">
        <v>763.0</v>
      </c>
      <c r="F29" s="5" t="n">
        <v>838.0</v>
      </c>
      <c r="G29" s="5" t="n">
        <v>801.0</v>
      </c>
      <c r="H29" s="5" t="n">
        <v>1316.0</v>
      </c>
      <c r="I29" s="5" t="n">
        <v>1111.0</v>
      </c>
      <c r="J29" s="5" t="n">
        <v>538.0</v>
      </c>
      <c r="K29" s="5" t="n">
        <v>379.0</v>
      </c>
      <c r="L29" s="5" t="n">
        <v>214.0</v>
      </c>
      <c r="M29" s="5" t="n">
        <v>1134.0</v>
      </c>
      <c r="N29" s="11" t="n">
        <f si="5" t="shared"/>
        <v>7580.0</v>
      </c>
      <c r="O29" s="5" t="n">
        <v>241230.0</v>
      </c>
      <c r="P29" s="5" t="n">
        <v>71711.0</v>
      </c>
      <c r="Q29" s="11" t="n">
        <f si="2" t="shared"/>
        <v>6446.0</v>
      </c>
      <c r="R29" s="6" t="n">
        <f si="0" t="shared"/>
        <v>11.124883648774434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908.0</v>
      </c>
      <c r="E30" s="5" t="n">
        <v>683.0</v>
      </c>
      <c r="F30" s="5" t="n">
        <v>845.0</v>
      </c>
      <c r="G30" s="5" t="n">
        <v>879.0</v>
      </c>
      <c r="H30" s="5" t="n">
        <v>1829.0</v>
      </c>
      <c r="I30" s="5" t="n">
        <v>2322.0</v>
      </c>
      <c r="J30" s="5" t="n">
        <v>1583.0</v>
      </c>
      <c r="K30" s="5" t="n">
        <v>731.0</v>
      </c>
      <c r="L30" s="5" t="n">
        <v>341.0</v>
      </c>
      <c r="M30" s="5" t="n">
        <v>1463.0</v>
      </c>
      <c r="N30" s="11" t="n">
        <f si="5" t="shared"/>
        <v>11584.0</v>
      </c>
      <c r="O30" s="5" t="n">
        <v>270835.0</v>
      </c>
      <c r="P30" s="5" t="n">
        <v>136925.0</v>
      </c>
      <c r="Q30" s="11" t="n">
        <f si="2" t="shared"/>
        <v>10121.0</v>
      </c>
      <c r="R30" s="6" t="n">
        <f si="0" t="shared"/>
        <v>13.528801501827882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281.0</v>
      </c>
      <c r="E31" s="5" t="n">
        <v>292.0</v>
      </c>
      <c r="F31" s="5" t="n">
        <v>424.0</v>
      </c>
      <c r="G31" s="5" t="n">
        <v>330.0</v>
      </c>
      <c r="H31" s="5" t="n">
        <v>761.0</v>
      </c>
      <c r="I31" s="5" t="n">
        <v>1238.0</v>
      </c>
      <c r="J31" s="5" t="n">
        <v>687.0</v>
      </c>
      <c r="K31" s="5" t="n">
        <v>225.0</v>
      </c>
      <c r="L31" s="5" t="n">
        <v>134.0</v>
      </c>
      <c r="M31" s="5" t="n">
        <v>534.0</v>
      </c>
      <c r="N31" s="11" t="n">
        <f si="5" t="shared"/>
        <v>4906.0</v>
      </c>
      <c r="O31" s="5" t="n">
        <v>111330.0</v>
      </c>
      <c r="P31" s="5" t="n">
        <v>56004.0</v>
      </c>
      <c r="Q31" s="11" t="n">
        <f si="2" t="shared"/>
        <v>4372.0</v>
      </c>
      <c r="R31" s="6" t="n">
        <f si="0" t="shared"/>
        <v>12.809698078682525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253.0</v>
      </c>
      <c r="E32" s="5" t="n">
        <v>330.0</v>
      </c>
      <c r="F32" s="5" t="n">
        <v>499.0</v>
      </c>
      <c r="G32" s="5" t="n">
        <v>380.0</v>
      </c>
      <c r="H32" s="5" t="n">
        <v>766.0</v>
      </c>
      <c r="I32" s="5" t="n">
        <v>824.0</v>
      </c>
      <c r="J32" s="5" t="n">
        <v>527.0</v>
      </c>
      <c r="K32" s="5" t="n">
        <v>332.0</v>
      </c>
      <c r="L32" s="5" t="n">
        <v>218.0</v>
      </c>
      <c r="M32" s="5" t="n">
        <v>877.0</v>
      </c>
      <c r="N32" s="11" t="n">
        <f si="5" t="shared"/>
        <v>5006.0</v>
      </c>
      <c r="O32" s="5" t="n">
        <v>195633.0</v>
      </c>
      <c r="P32" s="5" t="n">
        <v>59719.0</v>
      </c>
      <c r="Q32" s="11" t="n">
        <f si="2" t="shared"/>
        <v>4129.0</v>
      </c>
      <c r="R32" s="6" t="n">
        <f si="0" t="shared"/>
        <v>14.463308307096149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3770.0</v>
      </c>
      <c r="E33" s="5" t="n">
        <v>2048.0</v>
      </c>
      <c r="F33" s="5" t="n">
        <v>2901.0</v>
      </c>
      <c r="G33" s="5" t="n">
        <v>2739.0</v>
      </c>
      <c r="H33" s="5" t="n">
        <v>4764.0</v>
      </c>
      <c r="I33" s="5" t="n">
        <v>5230.0</v>
      </c>
      <c r="J33" s="5" t="n">
        <v>3536.0</v>
      </c>
      <c r="K33" s="5" t="n">
        <v>1907.0</v>
      </c>
      <c r="L33" s="5" t="n">
        <v>1075.0</v>
      </c>
      <c r="M33" s="5" t="n">
        <v>4263.0</v>
      </c>
      <c r="N33" s="11" t="n">
        <f si="5" t="shared"/>
        <v>32233.0</v>
      </c>
      <c r="O33" s="5" t="n">
        <v>1345495.0</v>
      </c>
      <c r="P33" s="5" t="n">
        <v>355626.0</v>
      </c>
      <c r="Q33" s="11" t="n">
        <f si="2" t="shared"/>
        <v>27970.0</v>
      </c>
      <c r="R33" s="6" t="n">
        <f si="0" t="shared"/>
        <v>12.71455130496961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283.0</v>
      </c>
      <c r="E34" s="5" t="n">
        <v>282.0</v>
      </c>
      <c r="F34" s="5" t="n">
        <v>277.0</v>
      </c>
      <c r="G34" s="5" t="n">
        <v>200.0</v>
      </c>
      <c r="H34" s="5" t="n">
        <v>537.0</v>
      </c>
      <c r="I34" s="5" t="n">
        <v>763.0</v>
      </c>
      <c r="J34" s="5" t="n">
        <v>492.0</v>
      </c>
      <c r="K34" s="5" t="n">
        <v>200.0</v>
      </c>
      <c r="L34" s="5" t="n">
        <v>78.0</v>
      </c>
      <c r="M34" s="5" t="n">
        <v>1098.0</v>
      </c>
      <c r="N34" s="11" t="n">
        <f si="5" t="shared"/>
        <v>4210.0</v>
      </c>
      <c r="O34" s="5" t="n">
        <v>73602.0</v>
      </c>
      <c r="P34" s="5" t="n">
        <v>38940.0</v>
      </c>
      <c r="Q34" s="11" t="n">
        <f si="2" t="shared"/>
        <v>3112.0</v>
      </c>
      <c r="R34" s="6" t="n">
        <f si="0" t="shared"/>
        <v>12.512853470437017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157.0</v>
      </c>
      <c r="E35" s="5" t="n">
        <v>52.0</v>
      </c>
      <c r="F35" s="5" t="n">
        <v>67.0</v>
      </c>
      <c r="G35" s="5" t="n">
        <v>59.0</v>
      </c>
      <c r="H35" s="5" t="n">
        <v>110.0</v>
      </c>
      <c r="I35" s="5" t="n">
        <v>75.0</v>
      </c>
      <c r="J35" s="5" t="n">
        <v>43.0</v>
      </c>
      <c r="K35" s="5" t="n">
        <v>26.0</v>
      </c>
      <c r="L35" s="5" t="n">
        <v>18.0</v>
      </c>
      <c r="M35" s="5" t="n">
        <v>169.0</v>
      </c>
      <c r="N35" s="11" t="n">
        <f si="5" t="shared"/>
        <v>776.0</v>
      </c>
      <c r="O35" s="5" t="n">
        <v>19311.0</v>
      </c>
      <c r="P35" s="5" t="n">
        <v>5709.0</v>
      </c>
      <c r="Q35" s="11" t="n">
        <f si="2" t="shared"/>
        <v>607.0</v>
      </c>
      <c r="R35" s="6" t="n">
        <f si="0" t="shared"/>
        <v>9.405271828665569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153.0</v>
      </c>
      <c r="E36" s="5" t="n">
        <v>213.0</v>
      </c>
      <c r="F36" s="5" t="n">
        <v>295.0</v>
      </c>
      <c r="G36" s="5" t="n">
        <v>306.0</v>
      </c>
      <c r="H36" s="5" t="n">
        <v>697.0</v>
      </c>
      <c r="I36" s="5" t="n">
        <v>664.0</v>
      </c>
      <c r="J36" s="5" t="n">
        <v>460.0</v>
      </c>
      <c r="K36" s="5" t="n">
        <v>217.0</v>
      </c>
      <c r="L36" s="5" t="n">
        <v>110.0</v>
      </c>
      <c r="M36" s="5" t="n">
        <v>318.0</v>
      </c>
      <c r="N36" s="11" t="n">
        <f si="5" t="shared"/>
        <v>3433.0</v>
      </c>
      <c r="O36" s="5" t="n">
        <v>84511.0</v>
      </c>
      <c r="P36" s="5" t="n">
        <v>41701.0</v>
      </c>
      <c r="Q36" s="11" t="n">
        <f si="2" t="shared"/>
        <v>3115.0</v>
      </c>
      <c r="R36" s="6" t="n">
        <f si="0" t="shared"/>
        <v>13.387158908507223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102.0</v>
      </c>
      <c r="E37" s="5" t="n">
        <v>117.0</v>
      </c>
      <c r="F37" s="5" t="n">
        <v>174.0</v>
      </c>
      <c r="G37" s="5" t="n">
        <v>210.0</v>
      </c>
      <c r="H37" s="5" t="n">
        <v>526.0</v>
      </c>
      <c r="I37" s="5" t="n">
        <v>443.0</v>
      </c>
      <c r="J37" s="5" t="n">
        <v>328.0</v>
      </c>
      <c r="K37" s="5" t="n">
        <v>261.0</v>
      </c>
      <c r="L37" s="5" t="n">
        <v>147.0</v>
      </c>
      <c r="M37" s="5" t="n">
        <v>836.0</v>
      </c>
      <c r="N37" s="11" t="n">
        <f si="5" t="shared"/>
        <v>3144.0</v>
      </c>
      <c r="O37" s="5" t="n">
        <v>304067.0</v>
      </c>
      <c r="P37" s="5" t="n">
        <v>40162.0</v>
      </c>
      <c r="Q37" s="11" t="n">
        <f si="2" t="shared"/>
        <v>2308.0</v>
      </c>
      <c r="R37" s="6" t="n">
        <f si="0" t="shared"/>
        <v>17.401213171577123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1971.0</v>
      </c>
      <c r="E38" s="5" t="n">
        <f ref="E38:M38" si="8" t="shared">E39-E26-E27-E28-E29-E30-E31-E32-E33-E34-E35-E36-E37</f>
        <v>1391.0</v>
      </c>
      <c r="F38" s="5" t="n">
        <f si="8" t="shared"/>
        <v>1906.0</v>
      </c>
      <c r="G38" s="5" t="n">
        <f si="8" t="shared"/>
        <v>2050.0</v>
      </c>
      <c r="H38" s="5" t="n">
        <f si="8" t="shared"/>
        <v>3911.0</v>
      </c>
      <c r="I38" s="5" t="n">
        <f si="8" t="shared"/>
        <v>4256.0</v>
      </c>
      <c r="J38" s="5" t="n">
        <f si="8" t="shared"/>
        <v>2720.0</v>
      </c>
      <c r="K38" s="5" t="n">
        <f si="8" t="shared"/>
        <v>1705.0</v>
      </c>
      <c r="L38" s="5" t="n">
        <f si="8" t="shared"/>
        <v>929.0</v>
      </c>
      <c r="M38" s="5" t="n">
        <f si="8" t="shared"/>
        <v>5457.0</v>
      </c>
      <c r="N38" s="11" t="n">
        <f si="5" t="shared"/>
        <v>26296.0</v>
      </c>
      <c r="O38" s="5" t="n">
        <f>O39-O26-O27-O28-O29-O30-O31-O32-O33-O34-O35-O36-O37</f>
        <v>1003418.0</v>
      </c>
      <c r="P38" s="5" t="n">
        <f>P39-P26-P27-P28-P29-P30-P31-P32-P33-P34-P35-P36-P37</f>
        <v>292991.0</v>
      </c>
      <c r="Q38" s="11" t="n">
        <f si="2" t="shared"/>
        <v>20839.0</v>
      </c>
      <c r="R38" s="6" t="n">
        <f si="0" t="shared"/>
        <v>14.05974374970008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11056.0</v>
      </c>
      <c r="E39" s="5" t="n">
        <v>9593.0</v>
      </c>
      <c r="F39" s="5" t="n">
        <v>12288.0</v>
      </c>
      <c r="G39" s="5" t="n">
        <v>11656.0</v>
      </c>
      <c r="H39" s="5" t="n">
        <v>22792.0</v>
      </c>
      <c r="I39" s="5" t="n">
        <v>27795.0</v>
      </c>
      <c r="J39" s="5" t="n">
        <v>17913.0</v>
      </c>
      <c r="K39" s="5" t="n">
        <v>9146.0</v>
      </c>
      <c r="L39" s="5" t="n">
        <v>5250.0</v>
      </c>
      <c r="M39" s="5" t="n">
        <v>30359.0</v>
      </c>
      <c r="N39" s="11" t="n">
        <f si="5" t="shared"/>
        <v>157848.0</v>
      </c>
      <c r="O39" s="5" t="n">
        <v>5299287.0</v>
      </c>
      <c r="P39" s="5" t="n">
        <v>1739188.0</v>
      </c>
      <c r="Q39" s="11" t="n">
        <f si="2" t="shared"/>
        <v>127489.0</v>
      </c>
      <c r="R39" s="6" t="n">
        <f si="0" t="shared"/>
        <v>13.641867141478873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4371.0</v>
      </c>
      <c r="E40" s="5" t="n">
        <v>2399.0</v>
      </c>
      <c r="F40" s="5" t="n">
        <v>3607.0</v>
      </c>
      <c r="G40" s="5" t="n">
        <v>3700.0</v>
      </c>
      <c r="H40" s="5" t="n">
        <v>7217.0</v>
      </c>
      <c r="I40" s="5" t="n">
        <v>8941.0</v>
      </c>
      <c r="J40" s="5" t="n">
        <v>5084.0</v>
      </c>
      <c r="K40" s="5" t="n">
        <v>1953.0</v>
      </c>
      <c r="L40" s="5" t="n">
        <v>649.0</v>
      </c>
      <c r="M40" s="5" t="n">
        <v>4890.0</v>
      </c>
      <c r="N40" s="11" t="n">
        <f si="5" t="shared"/>
        <v>42811.0</v>
      </c>
      <c r="O40" s="5" t="n">
        <v>769741.0</v>
      </c>
      <c r="P40" s="5" t="n">
        <v>414406.0</v>
      </c>
      <c r="Q40" s="11" t="n">
        <f si="2" t="shared"/>
        <v>37921.0</v>
      </c>
      <c r="R40" s="6" t="n">
        <f si="0" t="shared"/>
        <v>10.928140080694074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811.0</v>
      </c>
      <c r="E41" s="5" t="n">
        <v>499.0</v>
      </c>
      <c r="F41" s="5" t="n">
        <v>608.0</v>
      </c>
      <c r="G41" s="5" t="n">
        <v>535.0</v>
      </c>
      <c r="H41" s="5" t="n">
        <v>1102.0</v>
      </c>
      <c r="I41" s="5" t="n">
        <v>1512.0</v>
      </c>
      <c r="J41" s="5" t="n">
        <v>1108.0</v>
      </c>
      <c r="K41" s="5" t="n">
        <v>523.0</v>
      </c>
      <c r="L41" s="5" t="n">
        <v>271.0</v>
      </c>
      <c r="M41" s="5" t="n">
        <v>858.0</v>
      </c>
      <c r="N41" s="11" t="n">
        <f si="5" t="shared"/>
        <v>7827.0</v>
      </c>
      <c r="O41" s="5" t="n">
        <v>218995.0</v>
      </c>
      <c r="P41" s="5" t="n">
        <v>95151.0</v>
      </c>
      <c r="Q41" s="11" t="n">
        <f si="2" t="shared"/>
        <v>6969.0</v>
      </c>
      <c r="R41" s="6" t="n">
        <f si="0" t="shared"/>
        <v>13.653465346534654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74.0</v>
      </c>
      <c r="E42" s="5" t="n">
        <f ref="E42:M42" si="9" t="shared">E43-E40-E41</f>
        <v>24.0</v>
      </c>
      <c r="F42" s="5" t="n">
        <f si="9" t="shared"/>
        <v>33.0</v>
      </c>
      <c r="G42" s="5" t="n">
        <f si="9" t="shared"/>
        <v>67.0</v>
      </c>
      <c r="H42" s="5" t="n">
        <f si="9" t="shared"/>
        <v>222.0</v>
      </c>
      <c r="I42" s="5" t="n">
        <f si="9" t="shared"/>
        <v>156.0</v>
      </c>
      <c r="J42" s="5" t="n">
        <f si="9" t="shared"/>
        <v>131.0</v>
      </c>
      <c r="K42" s="5" t="n">
        <f si="9" t="shared"/>
        <v>51.0</v>
      </c>
      <c r="L42" s="5" t="n">
        <f si="9" t="shared"/>
        <v>38.0</v>
      </c>
      <c r="M42" s="5" t="n">
        <f si="9" t="shared"/>
        <v>229.0</v>
      </c>
      <c r="N42" s="11" t="n">
        <f si="5" t="shared"/>
        <v>1025.0</v>
      </c>
      <c r="O42" s="5" t="n">
        <f>O43-O40-O41</f>
        <v>118048.0</v>
      </c>
      <c r="P42" s="5" t="n">
        <f>P43-P40-P41</f>
        <v>11543.0</v>
      </c>
      <c r="Q42" s="11" t="n">
        <f si="2" t="shared"/>
        <v>796.0</v>
      </c>
      <c r="R42" s="6" t="n">
        <f si="0" t="shared"/>
        <v>14.501256281407036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5256.0</v>
      </c>
      <c r="E43" s="5" t="n">
        <v>2922.0</v>
      </c>
      <c r="F43" s="5" t="n">
        <v>4248.0</v>
      </c>
      <c r="G43" s="5" t="n">
        <v>4302.0</v>
      </c>
      <c r="H43" s="5" t="n">
        <v>8541.0</v>
      </c>
      <c r="I43" s="5" t="n">
        <v>10609.0</v>
      </c>
      <c r="J43" s="5" t="n">
        <v>6323.0</v>
      </c>
      <c r="K43" s="5" t="n">
        <v>2527.0</v>
      </c>
      <c r="L43" s="5" t="n">
        <v>958.0</v>
      </c>
      <c r="M43" s="5" t="n">
        <v>5977.0</v>
      </c>
      <c r="N43" s="11" t="n">
        <f si="5" t="shared"/>
        <v>51663.0</v>
      </c>
      <c r="O43" s="5" t="n">
        <v>1106784.0</v>
      </c>
      <c r="P43" s="5" t="n">
        <v>521100.0</v>
      </c>
      <c r="Q43" s="11" t="n">
        <f si="2" t="shared"/>
        <v>45686.0</v>
      </c>
      <c r="R43" s="6" t="n">
        <f si="0" t="shared"/>
        <v>11.406120036772753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154.0</v>
      </c>
      <c r="E44" s="8" t="n">
        <v>52.0</v>
      </c>
      <c r="F44" s="8" t="n">
        <v>56.0</v>
      </c>
      <c r="G44" s="8" t="n">
        <v>99.0</v>
      </c>
      <c r="H44" s="8" t="n">
        <v>175.0</v>
      </c>
      <c r="I44" s="8" t="n">
        <v>261.0</v>
      </c>
      <c r="J44" s="8" t="n">
        <v>251.0</v>
      </c>
      <c r="K44" s="8" t="n">
        <v>213.0</v>
      </c>
      <c r="L44" s="8" t="n">
        <v>124.0</v>
      </c>
      <c r="M44" s="8" t="n">
        <v>1108.0</v>
      </c>
      <c r="N44" s="11" t="n">
        <f si="5" t="shared"/>
        <v>2493.0</v>
      </c>
      <c r="O44" s="8" t="n">
        <v>620765.0</v>
      </c>
      <c r="P44" s="8" t="n">
        <v>29356.0</v>
      </c>
      <c r="Q44" s="11" t="n">
        <f si="2" t="shared"/>
        <v>1385.0</v>
      </c>
      <c r="R44" s="6" t="n">
        <f si="0" t="shared"/>
        <v>21.1956678700361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44.0</v>
      </c>
      <c r="E45" s="8" t="n">
        <f ref="E45:M45" si="10" t="shared">E46-E44</f>
        <v>53.0</v>
      </c>
      <c r="F45" s="8" t="n">
        <f si="10" t="shared"/>
        <v>82.0</v>
      </c>
      <c r="G45" s="8" t="n">
        <f si="10" t="shared"/>
        <v>133.0</v>
      </c>
      <c r="H45" s="8" t="n">
        <f si="10" t="shared"/>
        <v>356.0</v>
      </c>
      <c r="I45" s="8" t="n">
        <f si="10" t="shared"/>
        <v>337.0</v>
      </c>
      <c r="J45" s="8" t="n">
        <f si="10" t="shared"/>
        <v>261.0</v>
      </c>
      <c r="K45" s="8" t="n">
        <f si="10" t="shared"/>
        <v>126.0</v>
      </c>
      <c r="L45" s="8" t="n">
        <f si="10" t="shared"/>
        <v>95.0</v>
      </c>
      <c r="M45" s="8" t="n">
        <f si="10" t="shared"/>
        <v>810.0</v>
      </c>
      <c r="N45" s="11" t="n">
        <f si="5" t="shared"/>
        <v>2297.0</v>
      </c>
      <c r="O45" s="8" t="n">
        <f>O46-O44</f>
        <v>561498.0</v>
      </c>
      <c r="P45" s="8" t="n">
        <f>P46-P44</f>
        <v>25874.0</v>
      </c>
      <c r="Q45" s="11" t="n">
        <f si="2" t="shared"/>
        <v>1487.0</v>
      </c>
      <c r="R45" s="6" t="n">
        <f si="0" t="shared"/>
        <v>17.400134498991257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198.0</v>
      </c>
      <c r="E46" s="8" t="n">
        <v>105.0</v>
      </c>
      <c r="F46" s="8" t="n">
        <v>138.0</v>
      </c>
      <c r="G46" s="8" t="n">
        <v>232.0</v>
      </c>
      <c r="H46" s="8" t="n">
        <v>531.0</v>
      </c>
      <c r="I46" s="8" t="n">
        <v>598.0</v>
      </c>
      <c r="J46" s="8" t="n">
        <v>512.0</v>
      </c>
      <c r="K46" s="8" t="n">
        <v>339.0</v>
      </c>
      <c r="L46" s="8" t="n">
        <v>219.0</v>
      </c>
      <c r="M46" s="8" t="n">
        <v>1918.0</v>
      </c>
      <c r="N46" s="11" t="n">
        <f si="5" t="shared"/>
        <v>4790.0</v>
      </c>
      <c r="O46" s="8" t="n">
        <v>1182263.0</v>
      </c>
      <c r="P46" s="8" t="n">
        <v>55230.0</v>
      </c>
      <c r="Q46" s="11" t="n">
        <f si="2" t="shared"/>
        <v>2872.0</v>
      </c>
      <c r="R46" s="6" t="n">
        <f si="0" t="shared"/>
        <v>19.23050139275766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30.0</v>
      </c>
      <c r="E47" s="5" t="n">
        <v>67.0</v>
      </c>
      <c r="F47" s="5" t="n">
        <v>62.0</v>
      </c>
      <c r="G47" s="5" t="n">
        <v>68.0</v>
      </c>
      <c r="H47" s="5" t="n">
        <v>88.0</v>
      </c>
      <c r="I47" s="5" t="n">
        <v>96.0</v>
      </c>
      <c r="J47" s="5" t="n">
        <v>44.0</v>
      </c>
      <c r="K47" s="5" t="n">
        <v>43.0</v>
      </c>
      <c r="L47" s="5" t="n">
        <v>13.0</v>
      </c>
      <c r="M47" s="5" t="n">
        <v>161.0</v>
      </c>
      <c r="N47" s="11" t="n">
        <f si="5" t="shared"/>
        <v>672.0</v>
      </c>
      <c r="O47" s="5" t="n">
        <v>42479.0</v>
      </c>
      <c r="P47" s="5" t="n">
        <v>6307.0</v>
      </c>
      <c r="Q47" s="11" t="n">
        <f si="2" t="shared"/>
        <v>511.0</v>
      </c>
      <c r="R47" s="6" t="n">
        <f si="0" t="shared"/>
        <v>12.342465753424657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138930.0</v>
      </c>
      <c r="E48" s="5" t="n">
        <f ref="E48:M48" si="11" t="shared">E47+E46+E43+E39+E25+E18</f>
        <v>266353.0</v>
      </c>
      <c r="F48" s="5" t="n">
        <f si="11" t="shared"/>
        <v>605890.0</v>
      </c>
      <c r="G48" s="5" t="n">
        <f si="11" t="shared"/>
        <v>472338.0</v>
      </c>
      <c r="H48" s="5" t="n">
        <f si="11" t="shared"/>
        <v>602150.0</v>
      </c>
      <c r="I48" s="5" t="n">
        <f si="11" t="shared"/>
        <v>382639.0</v>
      </c>
      <c r="J48" s="5" t="n">
        <f si="11" t="shared"/>
        <v>130587.0</v>
      </c>
      <c r="K48" s="5" t="n">
        <f si="11" t="shared"/>
        <v>68392.0</v>
      </c>
      <c r="L48" s="5" t="n">
        <f si="11" t="shared"/>
        <v>44383.0</v>
      </c>
      <c r="M48" s="5" t="n">
        <f si="11" t="shared"/>
        <v>479405.0</v>
      </c>
      <c r="N48" s="11" t="n">
        <f si="5" t="shared"/>
        <v>3191067.0</v>
      </c>
      <c r="O48" s="5" t="n">
        <f>O47+O46+O43+O39+O25+O18</f>
        <v>3.35570373E8</v>
      </c>
      <c r="P48" s="5" t="n">
        <f>P47+P46+P43+P39+P25+P18</f>
        <v>2.1230209E7</v>
      </c>
      <c r="Q48" s="11" t="n">
        <f si="2" t="shared"/>
        <v>2711662.0</v>
      </c>
      <c r="R48" s="6" t="n">
        <f si="0" t="shared"/>
        <v>7.829223922450512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4.353716170798044</v>
      </c>
      <c r="E49" s="6" t="n">
        <f ref="E49" si="13" t="shared">E48/$N$48*100</f>
        <v>8.346831953074004</v>
      </c>
      <c r="F49" s="6" t="n">
        <f ref="F49" si="14" t="shared">F48/$N$48*100</f>
        <v>18.98706608165858</v>
      </c>
      <c r="G49" s="6" t="n">
        <f ref="G49" si="15" t="shared">G48/$N$48*100</f>
        <v>14.801882881180495</v>
      </c>
      <c r="H49" s="6" t="n">
        <f ref="H49" si="16" t="shared">H48/$N$48*100</f>
        <v>18.869863904455784</v>
      </c>
      <c r="I49" s="6" t="n">
        <f ref="I49" si="17" t="shared">I48/$N$48*100</f>
        <v>11.990942214626017</v>
      </c>
      <c r="J49" s="6" t="n">
        <f ref="J49" si="18" t="shared">J48/$N$48*100</f>
        <v>4.0922675706903044</v>
      </c>
      <c r="K49" s="6" t="n">
        <f ref="K49" si="19" t="shared">K48/$N$48*100</f>
        <v>2.1432329687844223</v>
      </c>
      <c r="L49" s="6" t="n">
        <f ref="L49" si="20" t="shared">L48/$N$48*100</f>
        <v>1.3908513986074251</v>
      </c>
      <c r="M49" s="6" t="n">
        <f ref="M49" si="21" t="shared">M48/$N$48*100</f>
        <v>15.023344856124925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