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7月來臺旅客人次及成長率－按國籍分
Table 1-3 Visitor Arrivals by Nationality,
 July, 2023</t>
  </si>
  <si>
    <t>112年7月
Jul.., 2023</t>
  </si>
  <si>
    <t>111年7月
Jul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0965.0</v>
      </c>
      <c r="E3" s="4" t="n">
        <v>3146.0</v>
      </c>
      <c r="F3" s="5" t="n">
        <f>IF(E3=0,"-",(D3-E3)/E3*100)</f>
        <v>2155.721551176096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7795.0</v>
      </c>
      <c r="E4" s="4" t="n">
        <v>1146.0</v>
      </c>
      <c r="F4" s="5" t="n">
        <f ref="F4:F46" si="0" t="shared">IF(E4=0,"-",(D4-E4)/E4*100)</f>
        <v>4070.59336823734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098.0</v>
      </c>
      <c r="E5" s="4" t="n">
        <v>763.0</v>
      </c>
      <c r="F5" s="5" t="n">
        <f si="0" t="shared"/>
        <v>306.0288335517693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96.0</v>
      </c>
      <c r="E6" s="4" t="n">
        <v>209.0</v>
      </c>
      <c r="F6" s="5" t="n">
        <f si="0" t="shared"/>
        <v>424.401913875598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1301.0</v>
      </c>
      <c r="E7" s="4" t="n">
        <v>1656.0</v>
      </c>
      <c r="F7" s="5" t="n">
        <f si="0" t="shared"/>
        <v>1186.292270531400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1285.0</v>
      </c>
      <c r="E8" s="4" t="n">
        <v>825.0</v>
      </c>
      <c r="F8" s="5" t="n">
        <f si="0" t="shared"/>
        <v>2480.0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236.0</v>
      </c>
      <c r="E9" s="4" t="n">
        <v>5213.0</v>
      </c>
      <c r="F9" s="5" t="n">
        <f si="0" t="shared"/>
        <v>211.452138883560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5321.0</v>
      </c>
      <c r="E10" s="4" t="n">
        <v>5102.0</v>
      </c>
      <c r="F10" s="5" t="n">
        <f si="0" t="shared"/>
        <v>592.297138377107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719.0</v>
      </c>
      <c r="E11" s="4" t="n">
        <v>2757.0</v>
      </c>
      <c r="F11" s="5" t="n">
        <f si="0" t="shared"/>
        <v>869.133115705476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735.0</v>
      </c>
      <c r="E12" s="4" t="n">
        <v>13877.0</v>
      </c>
      <c r="F12" s="5" t="n">
        <f si="0" t="shared"/>
        <v>171.9247676010665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878.0</v>
      </c>
      <c r="E13" s="4" t="n">
        <f>E14-E7-E8-E9-E10-E11-E12</f>
        <v>160.0</v>
      </c>
      <c r="F13" s="5" t="n">
        <f si="0" t="shared"/>
        <v>1073.7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0475.0</v>
      </c>
      <c r="E14" s="4" t="n">
        <v>29590.0</v>
      </c>
      <c r="F14" s="5" t="n">
        <f si="0" t="shared"/>
        <v>442.328489354511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67.0</v>
      </c>
      <c r="E15" s="4" t="n">
        <f>E16-E3-E4-E5-E6-E14</f>
        <v>124.0</v>
      </c>
      <c r="F15" s="5" t="n">
        <f si="0" t="shared"/>
        <v>357.25806451612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83996.0</v>
      </c>
      <c r="E16" s="4" t="n">
        <v>34978.0</v>
      </c>
      <c r="F16" s="5" t="n">
        <f si="0" t="shared"/>
        <v>711.92749728400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172.0</v>
      </c>
      <c r="E17" s="4" t="n">
        <v>572.0</v>
      </c>
      <c r="F17" s="5" t="n">
        <f si="0" t="shared"/>
        <v>1503.496503496503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8135.0</v>
      </c>
      <c r="E18" s="4" t="n">
        <v>4132.0</v>
      </c>
      <c r="F18" s="5" t="n">
        <f si="0" t="shared"/>
        <v>1064.9322362052274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07.0</v>
      </c>
      <c r="E19" s="4" t="n">
        <v>79.0</v>
      </c>
      <c r="F19" s="5" t="n">
        <f si="0" t="shared"/>
        <v>288.6075949367088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17.0</v>
      </c>
      <c r="E20" s="4" t="n">
        <v>59.0</v>
      </c>
      <c r="F20" s="5" t="n">
        <f si="0" t="shared"/>
        <v>267.7966101694915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2.0</v>
      </c>
      <c r="E21" s="4" t="n">
        <v>11.0</v>
      </c>
      <c r="F21" s="5" t="n">
        <f si="0" t="shared"/>
        <v>372.727272727272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18.0</v>
      </c>
      <c r="E22" s="4" t="n">
        <f>E23-E17-E18-E19-E20-E21</f>
        <v>300.0</v>
      </c>
      <c r="F22" s="5" t="n">
        <f>IF(E22=0,"-",(D22-E22)/E22*100)</f>
        <v>206.0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8801.0</v>
      </c>
      <c r="E23" s="4" t="n">
        <v>5153.0</v>
      </c>
      <c r="F23" s="5" t="n">
        <f si="0" t="shared"/>
        <v>1041.10227052202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22.0</v>
      </c>
      <c r="E24" s="4" t="n">
        <v>139.0</v>
      </c>
      <c r="F24" s="5" t="n">
        <f si="0" t="shared"/>
        <v>347.4820143884892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781.0</v>
      </c>
      <c r="E25" s="4" t="n">
        <v>576.0</v>
      </c>
      <c r="F25" s="5" t="n">
        <f si="0" t="shared"/>
        <v>556.4236111111111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868.0</v>
      </c>
      <c r="E26" s="4" t="n">
        <v>591.0</v>
      </c>
      <c r="F26" s="5" t="n">
        <f si="0" t="shared"/>
        <v>554.4839255499154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182.0</v>
      </c>
      <c r="E27" s="4" t="n">
        <v>174.0</v>
      </c>
      <c r="F27" s="5" t="n">
        <f si="0" t="shared"/>
        <v>579.310344827586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55.0</v>
      </c>
      <c r="E28" s="4" t="n">
        <v>436.0</v>
      </c>
      <c r="F28" s="5" t="n">
        <f si="0" t="shared"/>
        <v>348.3944954128440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59.0</v>
      </c>
      <c r="E29" s="4" t="n">
        <v>73.0</v>
      </c>
      <c r="F29" s="5" t="n">
        <f si="0" t="shared"/>
        <v>1076.712328767123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844.0</v>
      </c>
      <c r="E30" s="4" t="n">
        <v>139.0</v>
      </c>
      <c r="F30" s="5" t="n">
        <f si="0" t="shared"/>
        <v>507.1942446043165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886.0</v>
      </c>
      <c r="E31" s="4" t="n">
        <v>977.0</v>
      </c>
      <c r="F31" s="5" t="n">
        <f si="0" t="shared"/>
        <v>604.810644831115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55.0</v>
      </c>
      <c r="E32" s="4" t="n">
        <v>91.0</v>
      </c>
      <c r="F32" s="5" t="n">
        <f si="0" t="shared"/>
        <v>729.670329670329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6.0</v>
      </c>
      <c r="E33" s="4" t="n">
        <v>11.0</v>
      </c>
      <c r="F33" s="5" t="n">
        <f si="0" t="shared"/>
        <v>954.545454545454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88.0</v>
      </c>
      <c r="E34" s="4" t="n">
        <v>84.0</v>
      </c>
      <c r="F34" s="5" t="n">
        <f si="0" t="shared"/>
        <v>480.952380952380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379.0</v>
      </c>
      <c r="E35" s="4" t="n">
        <f>E36-E24-E25-E26-E27-E28-E29-E30-E31-E32-E33-E34</f>
        <v>1305.0</v>
      </c>
      <c r="F35" s="5" t="n">
        <f si="0" t="shared"/>
        <v>312.18390804597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6735.0</v>
      </c>
      <c r="E36" s="4" t="n">
        <v>4596.0</v>
      </c>
      <c r="F36" s="5" t="n">
        <f si="0" t="shared"/>
        <v>481.701479547432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462.0</v>
      </c>
      <c r="E37" s="4" t="n">
        <v>293.0</v>
      </c>
      <c r="F37" s="5" t="n">
        <f si="0" t="shared"/>
        <v>2105.46075085324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94.0</v>
      </c>
      <c r="E38" s="4" t="n">
        <v>72.0</v>
      </c>
      <c r="F38" s="5" t="n">
        <f si="0" t="shared"/>
        <v>1836.11111111111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03.0</v>
      </c>
      <c r="E39" s="4" t="n">
        <f>E40-E37-E38</f>
        <v>37.0</v>
      </c>
      <c r="F39" s="5" t="n">
        <f si="0" t="shared"/>
        <v>448.648648648648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059.0</v>
      </c>
      <c r="E40" s="4" t="n">
        <v>402.0</v>
      </c>
      <c r="F40" s="5" t="n">
        <f si="0" t="shared"/>
        <v>1904.72636815920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42.0</v>
      </c>
      <c r="E41" s="4" t="n">
        <v>213.0</v>
      </c>
      <c r="F41" s="5" t="n">
        <f si="0" t="shared"/>
        <v>107.5117370892018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14.0</v>
      </c>
      <c r="E42" s="4" t="n">
        <f>E43-E41</f>
        <v>119.0</v>
      </c>
      <c r="F42" s="5" t="n">
        <f si="0" t="shared"/>
        <v>247.8991596638655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56.0</v>
      </c>
      <c r="E43" s="4" t="n">
        <v>332.0</v>
      </c>
      <c r="F43" s="5" t="n">
        <f si="0" t="shared"/>
        <v>157.831325301204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4.0</v>
      </c>
      <c r="E44" s="4" t="n">
        <v>12.0</v>
      </c>
      <c r="F44" s="5" t="n">
        <f si="0" t="shared"/>
        <v>516.666666666666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64867.0</v>
      </c>
      <c r="E45" s="4" t="n">
        <v>4518.0</v>
      </c>
      <c r="F45" s="5" t="n">
        <f si="0" t="shared"/>
        <v>3549.114652501107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43388.0</v>
      </c>
      <c r="E46" s="8" t="n">
        <f>E44+E43+E40+E36+E23+E16+E45</f>
        <v>49991.0</v>
      </c>
      <c r="F46" s="5" t="n">
        <f si="0" t="shared"/>
        <v>986.971654897881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