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2年6月來臺旅客人次及成長率－按國籍分
Table 1-3 Visitor Arrivals by Nationality,
 June, 2023</t>
  </si>
  <si>
    <t>112年6月
Jun.., 2023</t>
  </si>
  <si>
    <t>111年6月
Jun..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58912.0</v>
      </c>
      <c r="E3" s="4" t="n">
        <v>1469.0</v>
      </c>
      <c r="F3" s="5" t="n">
        <f>IF(E3=0,"-",(D3-E3)/E3*100)</f>
        <v>3910.347174948945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47970.0</v>
      </c>
      <c r="E4" s="4" t="n">
        <v>563.0</v>
      </c>
      <c r="F4" s="5" t="n">
        <f ref="F4:F46" si="0" t="shared">IF(E4=0,"-",(D4-E4)/E4*100)</f>
        <v>8420.426287744227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3041.0</v>
      </c>
      <c r="E5" s="4" t="n">
        <v>365.0</v>
      </c>
      <c r="F5" s="5" t="n">
        <f si="0" t="shared"/>
        <v>733.1506849315068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990.0</v>
      </c>
      <c r="E6" s="4" t="n">
        <v>106.0</v>
      </c>
      <c r="F6" s="5" t="n">
        <f si="0" t="shared"/>
        <v>833.9622641509434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29335.0</v>
      </c>
      <c r="E7" s="4" t="n">
        <v>884.0</v>
      </c>
      <c r="F7" s="5" t="n">
        <f si="0" t="shared"/>
        <v>3218.438914027149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36282.0</v>
      </c>
      <c r="E8" s="4" t="n">
        <v>445.0</v>
      </c>
      <c r="F8" s="5" t="n">
        <f si="0" t="shared"/>
        <v>8053.258426966292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17054.0</v>
      </c>
      <c r="E9" s="4" t="n">
        <v>6057.0</v>
      </c>
      <c r="F9" s="5" t="n">
        <f si="0" t="shared"/>
        <v>181.55852732375763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31493.0</v>
      </c>
      <c r="E10" s="4" t="n">
        <v>4589.0</v>
      </c>
      <c r="F10" s="5" t="n">
        <f si="0" t="shared"/>
        <v>586.2715188494225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25544.0</v>
      </c>
      <c r="E11" s="4" t="n">
        <v>2607.0</v>
      </c>
      <c r="F11" s="5" t="n">
        <f si="0" t="shared"/>
        <v>879.8235519754508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33126.0</v>
      </c>
      <c r="E12" s="4" t="n">
        <v>11624.0</v>
      </c>
      <c r="F12" s="5" t="n">
        <f si="0" t="shared"/>
        <v>184.97935306262906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1568.0</v>
      </c>
      <c r="E13" s="4" t="n">
        <f>E14-E7-E8-E9-E10-E11-E12</f>
        <v>94.0</v>
      </c>
      <c r="F13" s="5" t="n">
        <f si="0" t="shared"/>
        <v>1568.0851063829787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174402.0</v>
      </c>
      <c r="E14" s="4" t="n">
        <v>26300.0</v>
      </c>
      <c r="F14" s="5" t="n">
        <f si="0" t="shared"/>
        <v>563.1254752851711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542.0</v>
      </c>
      <c r="E15" s="4" t="n">
        <f>E16-E3-E4-E5-E6-E14</f>
        <v>57.0</v>
      </c>
      <c r="F15" s="5" t="n">
        <f si="0" t="shared"/>
        <v>850.8771929824561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285857.0</v>
      </c>
      <c r="E16" s="4" t="n">
        <v>28860.0</v>
      </c>
      <c r="F16" s="5" t="n">
        <f si="0" t="shared"/>
        <v>890.4954954954954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7991.0</v>
      </c>
      <c r="E17" s="4" t="n">
        <v>261.0</v>
      </c>
      <c r="F17" s="5" t="n">
        <f si="0" t="shared"/>
        <v>2961.685823754789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55306.0</v>
      </c>
      <c r="E18" s="4" t="n">
        <v>2685.0</v>
      </c>
      <c r="F18" s="5" t="n">
        <f si="0" t="shared"/>
        <v>1959.8137802607077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236.0</v>
      </c>
      <c r="E19" s="4" t="n">
        <v>28.0</v>
      </c>
      <c r="F19" s="5" t="n">
        <f si="0" t="shared"/>
        <v>742.8571428571429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219.0</v>
      </c>
      <c r="E20" s="4" t="n">
        <v>24.0</v>
      </c>
      <c r="F20" s="5" t="n">
        <f si="0" t="shared"/>
        <v>812.5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42.0</v>
      </c>
      <c r="E21" s="4" t="n">
        <v>5.0</v>
      </c>
      <c r="F21" s="5" t="n">
        <f si="0" t="shared"/>
        <v>740.0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838.0</v>
      </c>
      <c r="E22" s="4" t="n">
        <f>E23-E17-E18-E19-E20-E21</f>
        <v>80.0</v>
      </c>
      <c r="F22" s="5" t="n">
        <f>IF(E22=0,"-",(D22-E22)/E22*100)</f>
        <v>947.5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64632.0</v>
      </c>
      <c r="E23" s="4" t="n">
        <v>3083.0</v>
      </c>
      <c r="F23" s="5" t="n">
        <f si="0" t="shared"/>
        <v>1996.399610768732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461.0</v>
      </c>
      <c r="E24" s="4" t="n">
        <v>103.0</v>
      </c>
      <c r="F24" s="5" t="n">
        <f si="0" t="shared"/>
        <v>347.5728155339806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2917.0</v>
      </c>
      <c r="E25" s="4" t="n">
        <v>245.0</v>
      </c>
      <c r="F25" s="5" t="n">
        <f si="0" t="shared"/>
        <v>1090.612244897959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3085.0</v>
      </c>
      <c r="E26" s="4" t="n">
        <v>245.0</v>
      </c>
      <c r="F26" s="5" t="n">
        <f si="0" t="shared"/>
        <v>1159.1836734693877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1091.0</v>
      </c>
      <c r="E27" s="4" t="n">
        <v>93.0</v>
      </c>
      <c r="F27" s="5" t="n">
        <f si="0" t="shared"/>
        <v>1073.1182795698924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1494.0</v>
      </c>
      <c r="E28" s="4" t="n">
        <v>349.0</v>
      </c>
      <c r="F28" s="5" t="n">
        <f si="0" t="shared"/>
        <v>328.08022922636104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456.0</v>
      </c>
      <c r="E29" s="4" t="n">
        <v>36.0</v>
      </c>
      <c r="F29" s="5" t="n">
        <f si="0" t="shared"/>
        <v>1166.6666666666665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741.0</v>
      </c>
      <c r="E30" s="4" t="n">
        <v>51.0</v>
      </c>
      <c r="F30" s="5" t="n">
        <f si="0" t="shared"/>
        <v>1352.9411764705883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6362.0</v>
      </c>
      <c r="E31" s="4" t="n">
        <v>749.0</v>
      </c>
      <c r="F31" s="5" t="n">
        <f si="0" t="shared"/>
        <v>749.3991989319092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446.0</v>
      </c>
      <c r="E32" s="4" t="n">
        <v>23.0</v>
      </c>
      <c r="F32" s="5" t="n">
        <f si="0" t="shared"/>
        <v>1839.1304347826085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134.0</v>
      </c>
      <c r="E33" s="4" t="n">
        <v>6.0</v>
      </c>
      <c r="F33" s="5" t="n">
        <f si="0" t="shared"/>
        <v>2133.333333333333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535.0</v>
      </c>
      <c r="E34" s="4" t="n">
        <v>37.0</v>
      </c>
      <c r="F34" s="5" t="n">
        <f si="0" t="shared"/>
        <v>1345.945945945946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4506.0</v>
      </c>
      <c r="E35" s="4" t="n">
        <f>E36-E24-E25-E26-E27-E28-E29-E30-E31-E32-E33-E34</f>
        <v>981.0</v>
      </c>
      <c r="F35" s="5" t="n">
        <f si="0" t="shared"/>
        <v>359.3272171253823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22228.0</v>
      </c>
      <c r="E36" s="4" t="n">
        <v>2918.0</v>
      </c>
      <c r="F36" s="5" t="n">
        <f si="0" t="shared"/>
        <v>661.754626456477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6221.0</v>
      </c>
      <c r="E37" s="4" t="n">
        <v>153.0</v>
      </c>
      <c r="F37" s="5" t="n">
        <f si="0" t="shared"/>
        <v>3966.013071895425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1334.0</v>
      </c>
      <c r="E38" s="4" t="n">
        <v>27.0</v>
      </c>
      <c r="F38" s="5" t="n">
        <f si="0" t="shared"/>
        <v>4840.740740740741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116.0</v>
      </c>
      <c r="E39" s="4" t="n">
        <f>E40-E37-E38</f>
        <v>37.0</v>
      </c>
      <c r="F39" s="5" t="n">
        <f si="0" t="shared"/>
        <v>213.51351351351352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7671.0</v>
      </c>
      <c r="E40" s="4" t="n">
        <v>217.0</v>
      </c>
      <c r="F40" s="5" t="n">
        <f si="0" t="shared"/>
        <v>3435.0230414746543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298.0</v>
      </c>
      <c r="E41" s="4" t="n">
        <v>76.0</v>
      </c>
      <c r="F41" s="5" t="n">
        <f si="0" t="shared"/>
        <v>292.10526315789474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428.0</v>
      </c>
      <c r="E42" s="4" t="n">
        <f>E43-E41</f>
        <v>84.0</v>
      </c>
      <c r="F42" s="5" t="n">
        <f si="0" t="shared"/>
        <v>409.5238095238095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726.0</v>
      </c>
      <c r="E43" s="4" t="n">
        <v>160.0</v>
      </c>
      <c r="F43" s="5" t="n">
        <f si="0" t="shared"/>
        <v>353.75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66.0</v>
      </c>
      <c r="E44" s="4" t="n">
        <v>8.0</v>
      </c>
      <c r="F44" s="5" t="n">
        <f si="0" t="shared"/>
        <v>725.0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128513.0</v>
      </c>
      <c r="E45" s="4" t="n">
        <v>3208.0</v>
      </c>
      <c r="F45" s="5" t="n">
        <f si="0" t="shared"/>
        <v>3906.0162094763095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509693.0</v>
      </c>
      <c r="E46" s="8" t="n">
        <f>E44+E43+E40+E36+E23+E16+E45</f>
        <v>38454.0</v>
      </c>
      <c r="F46" s="5" t="n">
        <f si="0" t="shared"/>
        <v>1225.4615904717325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