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51749822-87DD-4B4F-88FB-DF91D97FCFDB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15" i="2" l="1"/>
  <c r="M5" i="2"/>
  <c r="M6" i="2"/>
  <c r="D6" i="2" s="1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D34" i="2" s="1"/>
  <c r="M35" i="2"/>
  <c r="M36" i="2"/>
  <c r="M37" i="2"/>
  <c r="M38" i="2"/>
  <c r="M40" i="2"/>
  <c r="M41" i="2"/>
  <c r="M42" i="2"/>
  <c r="D42" i="2" s="1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E17" i="2"/>
  <c r="D17" i="2" s="1"/>
  <c r="E19" i="2"/>
  <c r="D19" i="2" s="1"/>
  <c r="E20" i="2"/>
  <c r="D20" i="2" s="1"/>
  <c r="E21" i="2"/>
  <c r="D21" i="2" s="1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D31" i="2" s="1"/>
  <c r="E32" i="2"/>
  <c r="D32" i="2" s="1"/>
  <c r="E33" i="2"/>
  <c r="D33" i="2" s="1"/>
  <c r="E34" i="2"/>
  <c r="E35" i="2"/>
  <c r="D35" i="2" s="1"/>
  <c r="E36" i="2"/>
  <c r="D36" i="2" s="1"/>
  <c r="E37" i="2"/>
  <c r="D37" i="2" s="1"/>
  <c r="E38" i="2"/>
  <c r="E40" i="2"/>
  <c r="D40" i="2" s="1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E46" i="2" s="1"/>
  <c r="F43" i="2"/>
  <c r="F39" i="2"/>
  <c r="E39" i="2" s="1"/>
  <c r="F25" i="2"/>
  <c r="F18" i="2"/>
  <c r="F16" i="2"/>
  <c r="E18" i="2" l="1"/>
  <c r="E25" i="2"/>
  <c r="M43" i="2"/>
  <c r="M25" i="2"/>
  <c r="D14" i="2"/>
  <c r="M16" i="2"/>
  <c r="E49" i="2"/>
  <c r="E43" i="2"/>
  <c r="D43" i="2" s="1"/>
  <c r="M46" i="2"/>
  <c r="D46" i="2" s="1"/>
  <c r="D4" i="2"/>
  <c r="D30" i="2"/>
  <c r="D10" i="2"/>
  <c r="M39" i="2"/>
  <c r="D39" i="2" s="1"/>
  <c r="M18" i="2"/>
  <c r="D18" i="2" s="1"/>
  <c r="D26" i="2"/>
  <c r="D22" i="2"/>
  <c r="E16" i="2"/>
  <c r="D38" i="2"/>
  <c r="M49" i="2"/>
  <c r="D25" i="2"/>
  <c r="D49" i="2"/>
  <c r="D16" i="2" l="1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<sst xmlns="http://schemas.openxmlformats.org/spreadsheetml/2006/main" count="121" uniqueCount="74">
  <si>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</si>
  <si>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</si>
  <si>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</si>
  <si>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</si>
  <si>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</si>
  <si>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</si>
  <si>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</si>
  <si>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</si>
  <si>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</si>
  <si>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</si>
  <si>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</si>
  <si>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</si>
  <si>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</si>
  <si>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</si>
  <si>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</si>
  <si>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</si>
  <si>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</si>
  <si>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</si>
  <si>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</si>
  <si>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</si>
  <si>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</si>
  <si>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</si>
  <si>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</si>
  <si>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</si>
  <si>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</si>
  <si>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</si>
  <si>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</si>
  <si>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</si>
  <si>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</si>
  <si>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</si>
  <si>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</si>
  <si>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</si>
  <si>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</si>
  <si>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</si>
  <si>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</si>
  <si>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</si>
  <si>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</si>
  <si>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</si>
  <si>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</si>
  <si>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</si>
  <si>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</si>
  <si>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</si>
  <si>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</si>
  <si>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</si>
  <si>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</si>
  <si>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</si>
  <si>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</si>
  <si>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</si>
  <si>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</si>
  <si>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</si>
  <si>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</si>
  <si>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</si>
  <si>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</si>
  <si>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</si>
  <si>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</si>
  <si>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</si>
  <si>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</si>
  <si>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</si>
  <si>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</si>
  <si>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</si>
  <si>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</si>
  <si>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</si>
  <si>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</si>
  <si>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</si>
  <si>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</si>
  <si>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</si>
  <si>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</si>
  <si>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</si>
  <si>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</si>
  <si>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</si>
  <si>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</si>
  <si>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</si>
  <si>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</si>
  <si>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112年6月來臺旅客人次－按搭乘交通工具及入境港口分
Table 1-7  Visitor Arrivals by Mode of Transport &amp; Port of Entry,
June,2023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</si>
</sst>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117656</v>
      </c>
      <c r="E4" s="6">
        <f>SUM(F4:L4)</f>
        <v>110343</v>
      </c>
      <c r="F4" s="6">
        <v>17096</v>
      </c>
      <c r="G4" s="6">
        <v>89214</v>
      </c>
      <c r="H4" s="6">
        <v>343</v>
      </c>
      <c r="I4" s="6">
        <v>3690</v>
      </c>
      <c r="J4" s="6">
        <v>0</v>
      </c>
      <c r="K4" s="6">
        <v>0</v>
      </c>
      <c r="L4" s="6">
        <v>0</v>
      </c>
      <c r="M4" s="6">
        <f>SUM(N4:V4)</f>
        <v>7313</v>
      </c>
      <c r="N4" s="6">
        <v>7267</v>
      </c>
      <c r="O4" s="6">
        <v>36</v>
      </c>
      <c r="P4" s="6">
        <v>0</v>
      </c>
      <c r="Q4" s="6">
        <v>8</v>
      </c>
      <c r="R4" s="6">
        <v>0</v>
      </c>
      <c r="S4" s="6">
        <v>0</v>
      </c>
      <c r="T4" s="6">
        <v>1</v>
      </c>
      <c r="U4" s="6">
        <v>0</v>
      </c>
      <c r="V4" s="6">
        <v>1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15117</v>
      </c>
      <c r="E5" s="6">
        <f t="shared" ref="E5:E49" si="1">SUM(F5:L5)</f>
        <v>13753</v>
      </c>
      <c r="F5" s="6">
        <v>1560</v>
      </c>
      <c r="G5" s="6">
        <v>9589</v>
      </c>
      <c r="H5" s="6">
        <v>2543</v>
      </c>
      <c r="I5" s="6">
        <v>60</v>
      </c>
      <c r="J5" s="6">
        <v>0</v>
      </c>
      <c r="K5" s="6">
        <v>0</v>
      </c>
      <c r="L5" s="6">
        <v>1</v>
      </c>
      <c r="M5" s="6">
        <f t="shared" ref="M5:M49" si="2">SUM(N5:V5)</f>
        <v>1364</v>
      </c>
      <c r="N5" s="6">
        <v>74</v>
      </c>
      <c r="O5" s="6">
        <v>38</v>
      </c>
      <c r="P5" s="6">
        <v>11</v>
      </c>
      <c r="Q5" s="6">
        <v>1145</v>
      </c>
      <c r="R5" s="6">
        <v>55</v>
      </c>
      <c r="S5" s="6">
        <v>0</v>
      </c>
      <c r="T5" s="6">
        <v>8</v>
      </c>
      <c r="U5" s="6">
        <v>3</v>
      </c>
      <c r="V5" s="6">
        <v>30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58767</v>
      </c>
      <c r="E6" s="6">
        <f t="shared" si="1"/>
        <v>56819</v>
      </c>
      <c r="F6" s="6">
        <v>1762</v>
      </c>
      <c r="G6" s="6">
        <v>36631</v>
      </c>
      <c r="H6" s="6">
        <v>18369</v>
      </c>
      <c r="I6" s="6">
        <v>11</v>
      </c>
      <c r="J6" s="6">
        <v>0</v>
      </c>
      <c r="K6" s="6">
        <v>0</v>
      </c>
      <c r="L6" s="6">
        <v>46</v>
      </c>
      <c r="M6" s="6">
        <f t="shared" si="2"/>
        <v>1948</v>
      </c>
      <c r="N6" s="6">
        <v>11</v>
      </c>
      <c r="O6" s="6">
        <v>1922</v>
      </c>
      <c r="P6" s="6">
        <v>8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7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47926</v>
      </c>
      <c r="E7" s="6">
        <f t="shared" si="1"/>
        <v>45109</v>
      </c>
      <c r="F7" s="6">
        <v>2934</v>
      </c>
      <c r="G7" s="6">
        <v>40417</v>
      </c>
      <c r="H7" s="6">
        <v>1746</v>
      </c>
      <c r="I7" s="6">
        <v>11</v>
      </c>
      <c r="J7" s="6">
        <v>0</v>
      </c>
      <c r="K7" s="6">
        <v>0</v>
      </c>
      <c r="L7" s="6">
        <v>1</v>
      </c>
      <c r="M7" s="6">
        <f t="shared" si="2"/>
        <v>2817</v>
      </c>
      <c r="N7" s="6">
        <v>20</v>
      </c>
      <c r="O7" s="6">
        <v>2795</v>
      </c>
      <c r="P7" s="6">
        <v>1</v>
      </c>
      <c r="Q7" s="6">
        <v>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2626</v>
      </c>
      <c r="E8" s="6">
        <f t="shared" si="1"/>
        <v>2411</v>
      </c>
      <c r="F8" s="6">
        <v>174</v>
      </c>
      <c r="G8" s="6">
        <v>2206</v>
      </c>
      <c r="H8" s="6">
        <v>21</v>
      </c>
      <c r="I8" s="6">
        <v>9</v>
      </c>
      <c r="J8" s="6">
        <v>1</v>
      </c>
      <c r="K8" s="6">
        <v>0</v>
      </c>
      <c r="L8" s="6">
        <v>0</v>
      </c>
      <c r="M8" s="6">
        <f t="shared" si="2"/>
        <v>215</v>
      </c>
      <c r="N8" s="6">
        <v>154</v>
      </c>
      <c r="O8" s="6">
        <v>5</v>
      </c>
      <c r="P8" s="6">
        <v>18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38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1094</v>
      </c>
      <c r="E9" s="6">
        <f t="shared" si="1"/>
        <v>1081</v>
      </c>
      <c r="F9" s="6">
        <v>29</v>
      </c>
      <c r="G9" s="6">
        <v>1032</v>
      </c>
      <c r="H9" s="6">
        <v>20</v>
      </c>
      <c r="I9" s="6">
        <v>0</v>
      </c>
      <c r="J9" s="6">
        <v>0</v>
      </c>
      <c r="K9" s="6">
        <v>0</v>
      </c>
      <c r="L9" s="6">
        <v>0</v>
      </c>
      <c r="M9" s="6">
        <f t="shared" si="2"/>
        <v>13</v>
      </c>
      <c r="N9" s="6">
        <v>2</v>
      </c>
      <c r="O9" s="6">
        <v>5</v>
      </c>
      <c r="P9" s="6">
        <v>2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4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27640</v>
      </c>
      <c r="E10" s="6">
        <f t="shared" si="1"/>
        <v>27500</v>
      </c>
      <c r="F10" s="6">
        <v>1316</v>
      </c>
      <c r="G10" s="6">
        <v>26016</v>
      </c>
      <c r="H10" s="6">
        <v>150</v>
      </c>
      <c r="I10" s="6">
        <v>18</v>
      </c>
      <c r="J10" s="6">
        <v>0</v>
      </c>
      <c r="K10" s="6">
        <v>0</v>
      </c>
      <c r="L10" s="6">
        <v>0</v>
      </c>
      <c r="M10" s="6">
        <f t="shared" si="2"/>
        <v>140</v>
      </c>
      <c r="N10" s="6">
        <v>77</v>
      </c>
      <c r="O10" s="6">
        <v>7</v>
      </c>
      <c r="P10" s="6">
        <v>34</v>
      </c>
      <c r="Q10" s="6">
        <v>2</v>
      </c>
      <c r="R10" s="6">
        <v>0</v>
      </c>
      <c r="S10" s="6">
        <v>0</v>
      </c>
      <c r="T10" s="6">
        <v>0</v>
      </c>
      <c r="U10" s="6">
        <v>0</v>
      </c>
      <c r="V10" s="6">
        <v>20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39350</v>
      </c>
      <c r="E11" s="6">
        <f t="shared" si="1"/>
        <v>39280</v>
      </c>
      <c r="F11" s="6">
        <v>287</v>
      </c>
      <c r="G11" s="6">
        <v>38810</v>
      </c>
      <c r="H11" s="6">
        <v>167</v>
      </c>
      <c r="I11" s="6">
        <v>16</v>
      </c>
      <c r="J11" s="6">
        <v>0</v>
      </c>
      <c r="K11" s="6">
        <v>0</v>
      </c>
      <c r="L11" s="6">
        <v>0</v>
      </c>
      <c r="M11" s="6">
        <f t="shared" si="2"/>
        <v>70</v>
      </c>
      <c r="N11" s="6">
        <v>44</v>
      </c>
      <c r="O11" s="6">
        <v>14</v>
      </c>
      <c r="P11" s="6">
        <v>11</v>
      </c>
      <c r="Q11" s="6">
        <v>1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16731</v>
      </c>
      <c r="E12" s="6">
        <f t="shared" si="1"/>
        <v>15829</v>
      </c>
      <c r="F12" s="6">
        <v>1421</v>
      </c>
      <c r="G12" s="6">
        <v>14324</v>
      </c>
      <c r="H12" s="6">
        <v>48</v>
      </c>
      <c r="I12" s="6">
        <v>19</v>
      </c>
      <c r="J12" s="6">
        <v>17</v>
      </c>
      <c r="K12" s="6">
        <v>0</v>
      </c>
      <c r="L12" s="6">
        <v>0</v>
      </c>
      <c r="M12" s="6">
        <f t="shared" si="2"/>
        <v>902</v>
      </c>
      <c r="N12" s="6">
        <v>634</v>
      </c>
      <c r="O12" s="6">
        <v>7</v>
      </c>
      <c r="P12" s="6">
        <v>44</v>
      </c>
      <c r="Q12" s="6">
        <v>0</v>
      </c>
      <c r="R12" s="6">
        <v>0</v>
      </c>
      <c r="S12" s="6">
        <v>0</v>
      </c>
      <c r="T12" s="6">
        <v>0</v>
      </c>
      <c r="U12" s="6">
        <v>45</v>
      </c>
      <c r="V12" s="6">
        <v>172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31459</v>
      </c>
      <c r="E13" s="6">
        <f t="shared" si="1"/>
        <v>30692</v>
      </c>
      <c r="F13" s="6">
        <v>2426</v>
      </c>
      <c r="G13" s="6">
        <v>28207</v>
      </c>
      <c r="H13" s="6">
        <v>38</v>
      </c>
      <c r="I13" s="6">
        <v>20</v>
      </c>
      <c r="J13" s="6">
        <v>0</v>
      </c>
      <c r="K13" s="6">
        <v>0</v>
      </c>
      <c r="L13" s="6">
        <v>1</v>
      </c>
      <c r="M13" s="6">
        <f t="shared" si="2"/>
        <v>767</v>
      </c>
      <c r="N13" s="6">
        <v>513</v>
      </c>
      <c r="O13" s="6">
        <v>32</v>
      </c>
      <c r="P13" s="6">
        <v>150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72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25794</v>
      </c>
      <c r="E14" s="6">
        <f t="shared" si="1"/>
        <v>25717</v>
      </c>
      <c r="F14" s="6">
        <v>1105</v>
      </c>
      <c r="G14" s="6">
        <v>24574</v>
      </c>
      <c r="H14" s="6">
        <v>33</v>
      </c>
      <c r="I14" s="6">
        <v>5</v>
      </c>
      <c r="J14" s="6">
        <v>0</v>
      </c>
      <c r="K14" s="6">
        <v>0</v>
      </c>
      <c r="L14" s="6">
        <v>0</v>
      </c>
      <c r="M14" s="6">
        <f t="shared" si="2"/>
        <v>77</v>
      </c>
      <c r="N14" s="6">
        <v>73</v>
      </c>
      <c r="O14" s="6">
        <v>4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33122</v>
      </c>
      <c r="E15" s="6">
        <f t="shared" si="1"/>
        <v>33087</v>
      </c>
      <c r="F15" s="6">
        <v>6880</v>
      </c>
      <c r="G15" s="6">
        <v>22461</v>
      </c>
      <c r="H15" s="6">
        <v>12</v>
      </c>
      <c r="I15" s="6">
        <v>3734</v>
      </c>
      <c r="J15" s="6">
        <v>0</v>
      </c>
      <c r="K15" s="6">
        <v>0</v>
      </c>
      <c r="L15" s="6">
        <v>0</v>
      </c>
      <c r="M15" s="6">
        <f t="shared" si="2"/>
        <v>35</v>
      </c>
      <c r="N15" s="6">
        <v>32</v>
      </c>
      <c r="O15" s="6">
        <v>2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1590</v>
      </c>
      <c r="E16" s="6">
        <f t="shared" si="1"/>
        <v>1514</v>
      </c>
      <c r="F16" s="6">
        <f t="shared" ref="F16" si="3">F17-F10-F11-F12-F13-F14-F15</f>
        <v>155</v>
      </c>
      <c r="G16" s="6">
        <f t="shared" ref="G16:L16" si="4">G17-G10-G11-G12-G13-G14-G15</f>
        <v>1349</v>
      </c>
      <c r="H16" s="6">
        <f t="shared" si="4"/>
        <v>3</v>
      </c>
      <c r="I16" s="6">
        <f t="shared" si="4"/>
        <v>7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76</v>
      </c>
      <c r="N16" s="6">
        <f t="shared" ref="N16:V16" si="5">N17-N10-N11-N12-N13-N14-N15</f>
        <v>43</v>
      </c>
      <c r="O16" s="6">
        <f t="shared" si="5"/>
        <v>4</v>
      </c>
      <c r="P16" s="6">
        <f t="shared" si="5"/>
        <v>23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6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175686</v>
      </c>
      <c r="E17" s="6">
        <f t="shared" si="1"/>
        <v>173619</v>
      </c>
      <c r="F17" s="6">
        <v>13590</v>
      </c>
      <c r="G17" s="6">
        <v>155741</v>
      </c>
      <c r="H17" s="6">
        <v>451</v>
      </c>
      <c r="I17" s="6">
        <v>3819</v>
      </c>
      <c r="J17" s="6">
        <v>17</v>
      </c>
      <c r="K17" s="6">
        <v>0</v>
      </c>
      <c r="L17" s="6">
        <v>1</v>
      </c>
      <c r="M17" s="6">
        <f t="shared" si="2"/>
        <v>2067</v>
      </c>
      <c r="N17" s="6">
        <v>1416</v>
      </c>
      <c r="O17" s="6">
        <v>70</v>
      </c>
      <c r="P17" s="6">
        <v>263</v>
      </c>
      <c r="Q17" s="6">
        <v>3</v>
      </c>
      <c r="R17" s="6">
        <v>0</v>
      </c>
      <c r="S17" s="6">
        <v>0</v>
      </c>
      <c r="T17" s="6">
        <v>0</v>
      </c>
      <c r="U17" s="6">
        <v>45</v>
      </c>
      <c r="V17" s="6">
        <v>270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2389</v>
      </c>
      <c r="E18" s="6">
        <f t="shared" si="1"/>
        <v>2372</v>
      </c>
      <c r="F18" s="6">
        <f t="shared" ref="F18" si="6">F19-F17-F4-F5-F6-F7-F8-F9</f>
        <v>150</v>
      </c>
      <c r="G18" s="6">
        <f t="shared" ref="G18:L18" si="7">G19-G17-G4-G5-G6-G7-G8-G9</f>
        <v>2163</v>
      </c>
      <c r="H18" s="6">
        <f t="shared" si="7"/>
        <v>47</v>
      </c>
      <c r="I18" s="6">
        <f t="shared" si="7"/>
        <v>12</v>
      </c>
      <c r="J18" s="6">
        <f t="shared" si="7"/>
        <v>0</v>
      </c>
      <c r="K18" s="6">
        <f t="shared" si="7"/>
        <v>0</v>
      </c>
      <c r="L18" s="6">
        <f t="shared" si="7"/>
        <v>0</v>
      </c>
      <c r="M18" s="6">
        <f t="shared" si="2"/>
        <v>17</v>
      </c>
      <c r="N18" s="6">
        <f t="shared" ref="N18:V18" si="8">N19-N17-N4-N5-N6-N7-N8-N9</f>
        <v>13</v>
      </c>
      <c r="O18" s="6">
        <f t="shared" si="8"/>
        <v>0</v>
      </c>
      <c r="P18" s="6">
        <f t="shared" si="8"/>
        <v>0</v>
      </c>
      <c r="Q18" s="6">
        <f t="shared" si="8"/>
        <v>0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4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421261</v>
      </c>
      <c r="E19" s="6">
        <f t="shared" si="1"/>
        <v>405507</v>
      </c>
      <c r="F19" s="6">
        <v>37295</v>
      </c>
      <c r="G19" s="6">
        <v>336993</v>
      </c>
      <c r="H19" s="6">
        <v>23540</v>
      </c>
      <c r="I19" s="6">
        <v>7612</v>
      </c>
      <c r="J19" s="6">
        <v>18</v>
      </c>
      <c r="K19" s="6">
        <v>0</v>
      </c>
      <c r="L19" s="6">
        <v>49</v>
      </c>
      <c r="M19" s="6">
        <f t="shared" si="2"/>
        <v>15754</v>
      </c>
      <c r="N19" s="6">
        <v>8957</v>
      </c>
      <c r="O19" s="6">
        <v>4871</v>
      </c>
      <c r="P19" s="6">
        <v>303</v>
      </c>
      <c r="Q19" s="6">
        <v>1157</v>
      </c>
      <c r="R19" s="6">
        <v>55</v>
      </c>
      <c r="S19" s="6">
        <v>0</v>
      </c>
      <c r="T19" s="6">
        <v>9</v>
      </c>
      <c r="U19" s="6">
        <v>48</v>
      </c>
      <c r="V19" s="6">
        <v>354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5822</v>
      </c>
      <c r="E20" s="6">
        <f t="shared" si="1"/>
        <v>5562</v>
      </c>
      <c r="F20" s="6">
        <v>190</v>
      </c>
      <c r="G20" s="6">
        <v>5057</v>
      </c>
      <c r="H20" s="6">
        <v>276</v>
      </c>
      <c r="I20" s="6">
        <v>39</v>
      </c>
      <c r="J20" s="6">
        <v>0</v>
      </c>
      <c r="K20" s="6">
        <v>0</v>
      </c>
      <c r="L20" s="6">
        <v>0</v>
      </c>
      <c r="M20" s="6">
        <f t="shared" si="2"/>
        <v>260</v>
      </c>
      <c r="N20" s="6">
        <v>234</v>
      </c>
      <c r="O20" s="6">
        <v>20</v>
      </c>
      <c r="P20" s="6">
        <v>0</v>
      </c>
      <c r="Q20" s="6">
        <v>2</v>
      </c>
      <c r="R20" s="6">
        <v>0</v>
      </c>
      <c r="S20" s="6">
        <v>0</v>
      </c>
      <c r="T20" s="6">
        <v>0</v>
      </c>
      <c r="U20" s="6">
        <v>0</v>
      </c>
      <c r="V20" s="6">
        <v>4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55463</v>
      </c>
      <c r="E21" s="6">
        <f t="shared" si="1"/>
        <v>54580</v>
      </c>
      <c r="F21" s="6">
        <v>886</v>
      </c>
      <c r="G21" s="6">
        <v>49383</v>
      </c>
      <c r="H21" s="6">
        <v>4192</v>
      </c>
      <c r="I21" s="6">
        <v>119</v>
      </c>
      <c r="J21" s="6">
        <v>0</v>
      </c>
      <c r="K21" s="6">
        <v>0</v>
      </c>
      <c r="L21" s="6">
        <v>0</v>
      </c>
      <c r="M21" s="6">
        <f t="shared" si="2"/>
        <v>883</v>
      </c>
      <c r="N21" s="6">
        <v>549</v>
      </c>
      <c r="O21" s="6">
        <v>314</v>
      </c>
      <c r="P21" s="6">
        <v>15</v>
      </c>
      <c r="Q21" s="6">
        <v>2</v>
      </c>
      <c r="R21" s="6">
        <v>0</v>
      </c>
      <c r="S21" s="6">
        <v>0</v>
      </c>
      <c r="T21" s="6">
        <v>1</v>
      </c>
      <c r="U21" s="6">
        <v>0</v>
      </c>
      <c r="V21" s="6">
        <v>2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213</v>
      </c>
      <c r="E22" s="6">
        <f t="shared" si="1"/>
        <v>209</v>
      </c>
      <c r="F22" s="6">
        <v>4</v>
      </c>
      <c r="G22" s="6">
        <v>186</v>
      </c>
      <c r="H22" s="6">
        <v>19</v>
      </c>
      <c r="I22" s="6">
        <v>0</v>
      </c>
      <c r="J22" s="6">
        <v>0</v>
      </c>
      <c r="K22" s="6">
        <v>0</v>
      </c>
      <c r="L22" s="6">
        <v>0</v>
      </c>
      <c r="M22" s="6">
        <f t="shared" si="2"/>
        <v>4</v>
      </c>
      <c r="N22" s="6">
        <v>1</v>
      </c>
      <c r="O22" s="6">
        <v>1</v>
      </c>
      <c r="P22" s="6">
        <v>2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208</v>
      </c>
      <c r="E23" s="6">
        <f t="shared" si="1"/>
        <v>204</v>
      </c>
      <c r="F23" s="6">
        <v>13</v>
      </c>
      <c r="G23" s="6">
        <v>181</v>
      </c>
      <c r="H23" s="6">
        <v>9</v>
      </c>
      <c r="I23" s="6">
        <v>1</v>
      </c>
      <c r="J23" s="6">
        <v>0</v>
      </c>
      <c r="K23" s="6">
        <v>0</v>
      </c>
      <c r="L23" s="6">
        <v>0</v>
      </c>
      <c r="M23" s="6">
        <f t="shared" si="2"/>
        <v>4</v>
      </c>
      <c r="N23" s="6">
        <v>3</v>
      </c>
      <c r="O23" s="6">
        <v>1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43</v>
      </c>
      <c r="E24" s="6">
        <f t="shared" si="1"/>
        <v>38</v>
      </c>
      <c r="F24" s="6">
        <v>4</v>
      </c>
      <c r="G24" s="6">
        <v>32</v>
      </c>
      <c r="H24" s="6">
        <v>2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5</v>
      </c>
      <c r="N24" s="6">
        <v>4</v>
      </c>
      <c r="O24" s="6">
        <v>0</v>
      </c>
      <c r="P24" s="6">
        <v>0</v>
      </c>
      <c r="Q24" s="6">
        <v>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812</v>
      </c>
      <c r="E25" s="6">
        <f t="shared" si="1"/>
        <v>792</v>
      </c>
      <c r="F25" s="6">
        <f t="shared" ref="F25" si="9">F26-F20-F21-F22-F23-F24</f>
        <v>21</v>
      </c>
      <c r="G25" s="6">
        <f t="shared" ref="G25" si="10">G26-G20-G21-G22-G23-G24</f>
        <v>744</v>
      </c>
      <c r="H25" s="6">
        <f t="shared" ref="H25" si="11">H26-H20-H21-H22-H23-H24</f>
        <v>24</v>
      </c>
      <c r="I25" s="6">
        <f t="shared" ref="I25" si="12">I26-I20-I21-I22-I23-I24</f>
        <v>3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20</v>
      </c>
      <c r="N25" s="6">
        <f t="shared" ref="N25" si="16">N26-N20-N21-N22-N23-N24</f>
        <v>2</v>
      </c>
      <c r="O25" s="6">
        <f t="shared" ref="O25" si="17">O26-O20-O21-O22-O23-O24</f>
        <v>16</v>
      </c>
      <c r="P25" s="6">
        <f t="shared" ref="P25" si="18">P26-P20-P21-P22-P23-P24</f>
        <v>2</v>
      </c>
      <c r="Q25" s="6">
        <f t="shared" ref="Q25" si="19">Q26-Q20-Q21-Q22-Q23-Q24</f>
        <v>0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62561</v>
      </c>
      <c r="E26" s="6">
        <f t="shared" si="1"/>
        <v>61385</v>
      </c>
      <c r="F26" s="6">
        <v>1118</v>
      </c>
      <c r="G26" s="6">
        <v>55583</v>
      </c>
      <c r="H26" s="6">
        <v>4522</v>
      </c>
      <c r="I26" s="6">
        <v>162</v>
      </c>
      <c r="J26" s="6">
        <v>0</v>
      </c>
      <c r="K26" s="6">
        <v>0</v>
      </c>
      <c r="L26" s="6">
        <v>0</v>
      </c>
      <c r="M26" s="6">
        <f t="shared" si="2"/>
        <v>1176</v>
      </c>
      <c r="N26" s="6">
        <v>793</v>
      </c>
      <c r="O26" s="6">
        <v>352</v>
      </c>
      <c r="P26" s="6">
        <v>19</v>
      </c>
      <c r="Q26" s="6">
        <v>5</v>
      </c>
      <c r="R26" s="6">
        <v>0</v>
      </c>
      <c r="S26" s="6">
        <v>0</v>
      </c>
      <c r="T26" s="6">
        <v>1</v>
      </c>
      <c r="U26" s="6">
        <v>0</v>
      </c>
      <c r="V26" s="6">
        <v>6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423</v>
      </c>
      <c r="E27" s="6">
        <f t="shared" si="1"/>
        <v>395</v>
      </c>
      <c r="F27" s="6">
        <v>26</v>
      </c>
      <c r="G27" s="6">
        <v>351</v>
      </c>
      <c r="H27" s="6">
        <v>18</v>
      </c>
      <c r="I27" s="6">
        <v>0</v>
      </c>
      <c r="J27" s="6">
        <v>0</v>
      </c>
      <c r="K27" s="6">
        <v>0</v>
      </c>
      <c r="L27" s="6">
        <v>0</v>
      </c>
      <c r="M27" s="6">
        <f t="shared" si="2"/>
        <v>28</v>
      </c>
      <c r="N27" s="6">
        <v>4</v>
      </c>
      <c r="O27" s="6">
        <v>0</v>
      </c>
      <c r="P27" s="6">
        <v>11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12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2528</v>
      </c>
      <c r="E28" s="6">
        <f t="shared" si="1"/>
        <v>2492</v>
      </c>
      <c r="F28" s="6">
        <v>110</v>
      </c>
      <c r="G28" s="6">
        <v>2294</v>
      </c>
      <c r="H28" s="6">
        <v>81</v>
      </c>
      <c r="I28" s="6">
        <v>7</v>
      </c>
      <c r="J28" s="6">
        <v>0</v>
      </c>
      <c r="K28" s="6">
        <v>0</v>
      </c>
      <c r="L28" s="6">
        <v>0</v>
      </c>
      <c r="M28" s="6">
        <f t="shared" si="2"/>
        <v>36</v>
      </c>
      <c r="N28" s="6">
        <v>14</v>
      </c>
      <c r="O28" s="6">
        <v>14</v>
      </c>
      <c r="P28" s="6">
        <v>7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2929</v>
      </c>
      <c r="E29" s="6">
        <f t="shared" si="1"/>
        <v>2909</v>
      </c>
      <c r="F29" s="6">
        <v>126</v>
      </c>
      <c r="G29" s="6">
        <v>2665</v>
      </c>
      <c r="H29" s="6">
        <v>106</v>
      </c>
      <c r="I29" s="6">
        <v>12</v>
      </c>
      <c r="J29" s="6">
        <v>0</v>
      </c>
      <c r="K29" s="6">
        <v>0</v>
      </c>
      <c r="L29" s="6">
        <v>0</v>
      </c>
      <c r="M29" s="6">
        <f t="shared" si="2"/>
        <v>20</v>
      </c>
      <c r="N29" s="6">
        <v>10</v>
      </c>
      <c r="O29" s="6">
        <v>6</v>
      </c>
      <c r="P29" s="6">
        <v>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2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893</v>
      </c>
      <c r="E30" s="6">
        <f t="shared" si="1"/>
        <v>873</v>
      </c>
      <c r="F30" s="6">
        <v>38</v>
      </c>
      <c r="G30" s="6">
        <v>799</v>
      </c>
      <c r="H30" s="6">
        <v>33</v>
      </c>
      <c r="I30" s="6">
        <v>3</v>
      </c>
      <c r="J30" s="6">
        <v>0</v>
      </c>
      <c r="K30" s="6">
        <v>0</v>
      </c>
      <c r="L30" s="6">
        <v>0</v>
      </c>
      <c r="M30" s="6">
        <f t="shared" si="2"/>
        <v>20</v>
      </c>
      <c r="N30" s="6">
        <v>0</v>
      </c>
      <c r="O30" s="6">
        <v>12</v>
      </c>
      <c r="P30" s="6">
        <v>3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5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1413</v>
      </c>
      <c r="E31" s="6">
        <f t="shared" si="1"/>
        <v>1354</v>
      </c>
      <c r="F31" s="6">
        <v>45</v>
      </c>
      <c r="G31" s="6">
        <v>1273</v>
      </c>
      <c r="H31" s="6">
        <v>29</v>
      </c>
      <c r="I31" s="6">
        <v>7</v>
      </c>
      <c r="J31" s="6">
        <v>0</v>
      </c>
      <c r="K31" s="6">
        <v>0</v>
      </c>
      <c r="L31" s="6">
        <v>0</v>
      </c>
      <c r="M31" s="6">
        <f t="shared" si="2"/>
        <v>59</v>
      </c>
      <c r="N31" s="6">
        <v>9</v>
      </c>
      <c r="O31" s="6">
        <v>4</v>
      </c>
      <c r="P31" s="6">
        <v>33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13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505</v>
      </c>
      <c r="E32" s="6">
        <f t="shared" si="1"/>
        <v>494</v>
      </c>
      <c r="F32" s="6">
        <v>20</v>
      </c>
      <c r="G32" s="6">
        <v>451</v>
      </c>
      <c r="H32" s="6">
        <v>23</v>
      </c>
      <c r="I32" s="6">
        <v>0</v>
      </c>
      <c r="J32" s="6">
        <v>0</v>
      </c>
      <c r="K32" s="6">
        <v>0</v>
      </c>
      <c r="L32" s="6">
        <v>0</v>
      </c>
      <c r="M32" s="6">
        <f t="shared" si="2"/>
        <v>11</v>
      </c>
      <c r="N32" s="6">
        <v>8</v>
      </c>
      <c r="O32" s="6">
        <v>3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666</v>
      </c>
      <c r="E33" s="6">
        <f t="shared" si="1"/>
        <v>656</v>
      </c>
      <c r="F33" s="6">
        <v>38</v>
      </c>
      <c r="G33" s="6">
        <v>585</v>
      </c>
      <c r="H33" s="6">
        <v>32</v>
      </c>
      <c r="I33" s="6">
        <v>1</v>
      </c>
      <c r="J33" s="6">
        <v>0</v>
      </c>
      <c r="K33" s="6">
        <v>0</v>
      </c>
      <c r="L33" s="6">
        <v>0</v>
      </c>
      <c r="M33" s="6">
        <f t="shared" si="2"/>
        <v>10</v>
      </c>
      <c r="N33" s="6">
        <v>2</v>
      </c>
      <c r="O33" s="6">
        <v>2</v>
      </c>
      <c r="P33" s="6">
        <v>5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1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4142</v>
      </c>
      <c r="E34" s="6">
        <f t="shared" si="1"/>
        <v>3780</v>
      </c>
      <c r="F34" s="6">
        <v>163</v>
      </c>
      <c r="G34" s="6">
        <v>3462</v>
      </c>
      <c r="H34" s="6">
        <v>112</v>
      </c>
      <c r="I34" s="6">
        <v>43</v>
      </c>
      <c r="J34" s="6">
        <v>0</v>
      </c>
      <c r="K34" s="6">
        <v>0</v>
      </c>
      <c r="L34" s="6">
        <v>0</v>
      </c>
      <c r="M34" s="6">
        <f t="shared" si="2"/>
        <v>362</v>
      </c>
      <c r="N34" s="6">
        <v>206</v>
      </c>
      <c r="O34" s="6">
        <v>34</v>
      </c>
      <c r="P34" s="6">
        <v>83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39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421</v>
      </c>
      <c r="E35" s="6">
        <f t="shared" si="1"/>
        <v>415</v>
      </c>
      <c r="F35" s="6">
        <v>11</v>
      </c>
      <c r="G35" s="6">
        <v>389</v>
      </c>
      <c r="H35" s="6">
        <v>14</v>
      </c>
      <c r="I35" s="6">
        <v>1</v>
      </c>
      <c r="J35" s="6">
        <v>0</v>
      </c>
      <c r="K35" s="6">
        <v>0</v>
      </c>
      <c r="L35" s="6">
        <v>0</v>
      </c>
      <c r="M35" s="6">
        <f t="shared" si="2"/>
        <v>6</v>
      </c>
      <c r="N35" s="6">
        <v>6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112</v>
      </c>
      <c r="E36" s="6">
        <f t="shared" si="1"/>
        <v>94</v>
      </c>
      <c r="F36" s="6">
        <v>15</v>
      </c>
      <c r="G36" s="6">
        <v>76</v>
      </c>
      <c r="H36" s="6">
        <v>3</v>
      </c>
      <c r="I36" s="6">
        <v>0</v>
      </c>
      <c r="J36" s="6">
        <v>0</v>
      </c>
      <c r="K36" s="6">
        <v>0</v>
      </c>
      <c r="L36" s="6">
        <v>0</v>
      </c>
      <c r="M36" s="6">
        <f t="shared" si="2"/>
        <v>18</v>
      </c>
      <c r="N36" s="6">
        <v>5</v>
      </c>
      <c r="O36" s="6">
        <v>1</v>
      </c>
      <c r="P36" s="6">
        <v>6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6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512</v>
      </c>
      <c r="E37" s="6">
        <f t="shared" si="1"/>
        <v>502</v>
      </c>
      <c r="F37" s="6">
        <v>13</v>
      </c>
      <c r="G37" s="6">
        <v>477</v>
      </c>
      <c r="H37" s="6">
        <v>10</v>
      </c>
      <c r="I37" s="6">
        <v>2</v>
      </c>
      <c r="J37" s="6">
        <v>0</v>
      </c>
      <c r="K37" s="6">
        <v>0</v>
      </c>
      <c r="L37" s="6">
        <v>0</v>
      </c>
      <c r="M37" s="6">
        <f t="shared" si="2"/>
        <v>10</v>
      </c>
      <c r="N37" s="6">
        <v>5</v>
      </c>
      <c r="O37" s="6">
        <v>4</v>
      </c>
      <c r="P37" s="6">
        <v>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391</v>
      </c>
      <c r="E38" s="6">
        <f t="shared" si="1"/>
        <v>377</v>
      </c>
      <c r="F38" s="6">
        <v>24</v>
      </c>
      <c r="G38" s="6">
        <v>333</v>
      </c>
      <c r="H38" s="6">
        <v>17</v>
      </c>
      <c r="I38" s="6">
        <v>3</v>
      </c>
      <c r="J38" s="6">
        <v>0</v>
      </c>
      <c r="K38" s="6">
        <v>0</v>
      </c>
      <c r="L38" s="6">
        <v>0</v>
      </c>
      <c r="M38" s="6">
        <f t="shared" si="2"/>
        <v>14</v>
      </c>
      <c r="N38" s="6">
        <v>4</v>
      </c>
      <c r="O38" s="6">
        <v>1</v>
      </c>
      <c r="P38" s="6">
        <v>8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1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3343</v>
      </c>
      <c r="E39" s="6">
        <f t="shared" si="1"/>
        <v>3102</v>
      </c>
      <c r="F39" s="6">
        <f t="shared" ref="F39" si="25">F40-F27-F28-F29-F30-F31-F32-F33-F34-F35-F36-F37-F38</f>
        <v>169</v>
      </c>
      <c r="G39" s="6">
        <f t="shared" ref="G39:L39" si="26">G40-G27-G28-G29-G30-G31-G32-G33-G34-G35-G36-G37-G38</f>
        <v>2830</v>
      </c>
      <c r="H39" s="6">
        <f t="shared" si="26"/>
        <v>92</v>
      </c>
      <c r="I39" s="6">
        <f t="shared" si="26"/>
        <v>11</v>
      </c>
      <c r="J39" s="6">
        <f t="shared" si="26"/>
        <v>0</v>
      </c>
      <c r="K39" s="6">
        <f t="shared" si="26"/>
        <v>0</v>
      </c>
      <c r="L39" s="6">
        <f t="shared" si="26"/>
        <v>0</v>
      </c>
      <c r="M39" s="6">
        <f t="shared" si="2"/>
        <v>241</v>
      </c>
      <c r="N39" s="6">
        <f t="shared" ref="N39:V39" si="27">N40-N27-N28-N29-N30-N31-N32-N33-N34-N35-N36-N37-N38</f>
        <v>56</v>
      </c>
      <c r="O39" s="6">
        <f t="shared" si="27"/>
        <v>18</v>
      </c>
      <c r="P39" s="6">
        <f t="shared" si="27"/>
        <v>104</v>
      </c>
      <c r="Q39" s="6">
        <f t="shared" si="27"/>
        <v>0</v>
      </c>
      <c r="R39" s="6">
        <f t="shared" si="27"/>
        <v>0</v>
      </c>
      <c r="S39" s="6">
        <f t="shared" si="27"/>
        <v>0</v>
      </c>
      <c r="T39" s="6">
        <f t="shared" si="27"/>
        <v>0</v>
      </c>
      <c r="U39" s="6">
        <f t="shared" si="27"/>
        <v>0</v>
      </c>
      <c r="V39" s="6">
        <f t="shared" si="27"/>
        <v>63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18278</v>
      </c>
      <c r="E40" s="6">
        <f t="shared" si="1"/>
        <v>17443</v>
      </c>
      <c r="F40" s="6">
        <v>798</v>
      </c>
      <c r="G40" s="6">
        <v>15985</v>
      </c>
      <c r="H40" s="6">
        <v>570</v>
      </c>
      <c r="I40" s="6">
        <v>90</v>
      </c>
      <c r="J40" s="6">
        <v>0</v>
      </c>
      <c r="K40" s="6">
        <v>0</v>
      </c>
      <c r="L40" s="6">
        <v>0</v>
      </c>
      <c r="M40" s="6">
        <f t="shared" si="2"/>
        <v>835</v>
      </c>
      <c r="N40" s="6">
        <v>329</v>
      </c>
      <c r="O40" s="6">
        <v>99</v>
      </c>
      <c r="P40" s="6">
        <v>263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143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5449</v>
      </c>
      <c r="E41" s="6">
        <f t="shared" si="1"/>
        <v>5274</v>
      </c>
      <c r="F41" s="6">
        <v>206</v>
      </c>
      <c r="G41" s="6">
        <v>4895</v>
      </c>
      <c r="H41" s="6">
        <v>143</v>
      </c>
      <c r="I41" s="6">
        <v>30</v>
      </c>
      <c r="J41" s="6">
        <v>0</v>
      </c>
      <c r="K41" s="6">
        <v>0</v>
      </c>
      <c r="L41" s="6">
        <v>0</v>
      </c>
      <c r="M41" s="6">
        <f t="shared" si="2"/>
        <v>175</v>
      </c>
      <c r="N41" s="6">
        <v>102</v>
      </c>
      <c r="O41" s="6">
        <v>63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9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1113</v>
      </c>
      <c r="E42" s="6">
        <f t="shared" si="1"/>
        <v>1054</v>
      </c>
      <c r="F42" s="6">
        <v>25</v>
      </c>
      <c r="G42" s="6">
        <v>1003</v>
      </c>
      <c r="H42" s="6">
        <v>26</v>
      </c>
      <c r="I42" s="6">
        <v>0</v>
      </c>
      <c r="J42" s="6">
        <v>0</v>
      </c>
      <c r="K42" s="6">
        <v>0</v>
      </c>
      <c r="L42" s="6">
        <v>0</v>
      </c>
      <c r="M42" s="6">
        <f t="shared" si="2"/>
        <v>59</v>
      </c>
      <c r="N42" s="6">
        <v>32</v>
      </c>
      <c r="O42" s="6">
        <v>25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125</v>
      </c>
      <c r="E43" s="6">
        <f t="shared" si="1"/>
        <v>123</v>
      </c>
      <c r="F43" s="6">
        <f t="shared" ref="F43" si="28">F44-F41-F42</f>
        <v>9</v>
      </c>
      <c r="G43" s="6">
        <f t="shared" ref="G43:L43" si="29">G44-G41-G42</f>
        <v>113</v>
      </c>
      <c r="H43" s="6">
        <f t="shared" si="29"/>
        <v>1</v>
      </c>
      <c r="I43" s="6">
        <f t="shared" si="29"/>
        <v>0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2</v>
      </c>
      <c r="N43" s="6">
        <f t="shared" ref="N43:V43" si="30">N44-N41-N42</f>
        <v>1</v>
      </c>
      <c r="O43" s="6">
        <f t="shared" si="30"/>
        <v>1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6687</v>
      </c>
      <c r="E44" s="6">
        <f t="shared" si="1"/>
        <v>6451</v>
      </c>
      <c r="F44" s="6">
        <v>240</v>
      </c>
      <c r="G44" s="6">
        <v>6011</v>
      </c>
      <c r="H44" s="6">
        <v>170</v>
      </c>
      <c r="I44" s="6">
        <v>30</v>
      </c>
      <c r="J44" s="6">
        <v>0</v>
      </c>
      <c r="K44" s="6">
        <v>0</v>
      </c>
      <c r="L44" s="6">
        <v>0</v>
      </c>
      <c r="M44" s="6">
        <f t="shared" si="2"/>
        <v>236</v>
      </c>
      <c r="N44" s="6">
        <v>135</v>
      </c>
      <c r="O44" s="6">
        <v>89</v>
      </c>
      <c r="P44" s="6">
        <v>2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10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303</v>
      </c>
      <c r="E45" s="6">
        <f t="shared" si="1"/>
        <v>288</v>
      </c>
      <c r="F45" s="6">
        <v>9</v>
      </c>
      <c r="G45" s="6">
        <v>276</v>
      </c>
      <c r="H45" s="6">
        <v>3</v>
      </c>
      <c r="I45" s="6">
        <v>0</v>
      </c>
      <c r="J45" s="6">
        <v>0</v>
      </c>
      <c r="K45" s="6">
        <v>0</v>
      </c>
      <c r="L45" s="6">
        <v>0</v>
      </c>
      <c r="M45" s="6">
        <f t="shared" si="2"/>
        <v>15</v>
      </c>
      <c r="N45" s="6">
        <v>0</v>
      </c>
      <c r="O45" s="6">
        <v>8</v>
      </c>
      <c r="P45" s="6">
        <v>2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5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420</v>
      </c>
      <c r="E46" s="6">
        <f t="shared" si="1"/>
        <v>413</v>
      </c>
      <c r="F46" s="6">
        <f t="shared" ref="F46" si="31">F47-F45</f>
        <v>12</v>
      </c>
      <c r="G46" s="6">
        <f t="shared" ref="G46:L46" si="32">G47-G45</f>
        <v>398</v>
      </c>
      <c r="H46" s="6">
        <f t="shared" si="32"/>
        <v>2</v>
      </c>
      <c r="I46" s="6">
        <f t="shared" si="32"/>
        <v>1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7</v>
      </c>
      <c r="N46" s="6">
        <f t="shared" ref="N46:V46" si="33">N47-N45</f>
        <v>3</v>
      </c>
      <c r="O46" s="6">
        <f t="shared" si="33"/>
        <v>1</v>
      </c>
      <c r="P46" s="6">
        <f t="shared" si="33"/>
        <v>0</v>
      </c>
      <c r="Q46" s="6">
        <f t="shared" si="33"/>
        <v>0</v>
      </c>
      <c r="R46" s="6">
        <f t="shared" si="33"/>
        <v>0</v>
      </c>
      <c r="S46" s="6">
        <f t="shared" si="33"/>
        <v>1</v>
      </c>
      <c r="T46" s="6">
        <f t="shared" si="33"/>
        <v>0</v>
      </c>
      <c r="U46" s="6">
        <f t="shared" si="33"/>
        <v>0</v>
      </c>
      <c r="V46" s="6">
        <f t="shared" si="33"/>
        <v>2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723</v>
      </c>
      <c r="E47" s="6">
        <f t="shared" si="1"/>
        <v>701</v>
      </c>
      <c r="F47" s="6">
        <v>21</v>
      </c>
      <c r="G47" s="6">
        <v>674</v>
      </c>
      <c r="H47" s="6">
        <v>5</v>
      </c>
      <c r="I47" s="6">
        <v>1</v>
      </c>
      <c r="J47" s="6">
        <v>0</v>
      </c>
      <c r="K47" s="6">
        <v>0</v>
      </c>
      <c r="L47" s="6">
        <v>0</v>
      </c>
      <c r="M47" s="6">
        <f t="shared" si="2"/>
        <v>22</v>
      </c>
      <c r="N47" s="6">
        <v>3</v>
      </c>
      <c r="O47" s="6">
        <v>9</v>
      </c>
      <c r="P47" s="6">
        <v>2</v>
      </c>
      <c r="Q47" s="6">
        <v>0</v>
      </c>
      <c r="R47" s="6">
        <v>0</v>
      </c>
      <c r="S47" s="6">
        <v>1</v>
      </c>
      <c r="T47" s="6">
        <v>0</v>
      </c>
      <c r="U47" s="6">
        <v>0</v>
      </c>
      <c r="V47" s="6">
        <v>7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183</v>
      </c>
      <c r="E48" s="6">
        <f t="shared" si="1"/>
        <v>175</v>
      </c>
      <c r="F48" s="6">
        <v>12</v>
      </c>
      <c r="G48" s="6">
        <v>125</v>
      </c>
      <c r="H48" s="6">
        <v>35</v>
      </c>
      <c r="I48" s="6">
        <v>3</v>
      </c>
      <c r="J48" s="6">
        <v>0</v>
      </c>
      <c r="K48" s="6">
        <v>0</v>
      </c>
      <c r="L48" s="6">
        <v>0</v>
      </c>
      <c r="M48" s="6">
        <f t="shared" si="2"/>
        <v>8</v>
      </c>
      <c r="N48" s="6">
        <v>0</v>
      </c>
      <c r="O48" s="6">
        <v>0</v>
      </c>
      <c r="P48" s="6">
        <v>0</v>
      </c>
      <c r="Q48" s="6">
        <v>2</v>
      </c>
      <c r="R48" s="6">
        <v>0</v>
      </c>
      <c r="S48" s="6">
        <v>0</v>
      </c>
      <c r="T48" s="6">
        <v>0</v>
      </c>
      <c r="U48" s="6">
        <v>0</v>
      </c>
      <c r="V48" s="6">
        <v>6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509693</v>
      </c>
      <c r="E49" s="6">
        <f t="shared" si="1"/>
        <v>491662</v>
      </c>
      <c r="F49" s="6">
        <f>F48+F47+F44+F40+F26+F19</f>
        <v>39484</v>
      </c>
      <c r="G49" s="6">
        <f t="shared" ref="G49:L49" si="34">G48+G47+G44+G40+G26+G19</f>
        <v>415371</v>
      </c>
      <c r="H49" s="6">
        <f t="shared" si="34"/>
        <v>28842</v>
      </c>
      <c r="I49" s="6">
        <f t="shared" si="34"/>
        <v>7898</v>
      </c>
      <c r="J49" s="6">
        <f t="shared" si="34"/>
        <v>18</v>
      </c>
      <c r="K49" s="6">
        <f t="shared" si="34"/>
        <v>0</v>
      </c>
      <c r="L49" s="6">
        <f t="shared" si="34"/>
        <v>49</v>
      </c>
      <c r="M49" s="6">
        <f t="shared" si="2"/>
        <v>18031</v>
      </c>
      <c r="N49" s="6">
        <f t="shared" ref="N49" si="35">N48+N47+N44+N40+N26+N19</f>
        <v>10217</v>
      </c>
      <c r="O49" s="6">
        <f t="shared" ref="O49" si="36">O48+O47+O44+O40+O26+O19</f>
        <v>5420</v>
      </c>
      <c r="P49" s="6">
        <f t="shared" ref="P49" si="37">P48+P47+P44+P40+P26+P19</f>
        <v>589</v>
      </c>
      <c r="Q49" s="6">
        <f t="shared" ref="Q49" si="38">Q48+Q47+Q44+Q40+Q26+Q19</f>
        <v>1165</v>
      </c>
      <c r="R49" s="6">
        <f t="shared" ref="R49" si="39">R48+R47+R44+R40+R26+R19</f>
        <v>55</v>
      </c>
      <c r="S49" s="6">
        <f t="shared" ref="S49" si="40">S48+S47+S44+S40+S26+S19</f>
        <v>1</v>
      </c>
      <c r="T49" s="6">
        <f t="shared" ref="T49" si="41">T48+T47+T44+T40+T26+T19</f>
        <v>10</v>
      </c>
      <c r="U49" s="6">
        <f t="shared" ref="U49" si="42">U48+U47+U44+U40+U26+U19</f>
        <v>48</v>
      </c>
      <c r="V49" s="6">
        <f t="shared" ref="V49" si="43">V48+V47+V44+V40+V26+V19</f>
        <v>526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2023-07-26T05:54:34Z</dcterms:modified>
</cp:coreProperties>
</file>