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EA24B0D8-6B97-44B8-B474-7FB20EC8899D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<sst xmlns="http://schemas.openxmlformats.org/spreadsheetml/2006/main" count="117" uniqueCount="72">
  <si>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</si>
  <si>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</si>
  <si>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</si>
  <si>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</si>
  <si>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</si>
  <si>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</si>
  <si>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</si>
  <si>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</si>
  <si>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</si>
  <si>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</si>
  <si>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</si>
  <si>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</si>
  <si>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</si>
  <si>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</si>
  <si>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</si>
  <si>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</si>
  <si>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</si>
  <si>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</si>
  <si>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</si>
  <si>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</si>
  <si>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</si>
  <si>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</si>
  <si>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</si>
  <si>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</si>
  <si>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</si>
  <si>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</si>
  <si>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</si>
  <si>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</si>
  <si>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</si>
  <si>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</si>
  <si>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</si>
  <si>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</si>
  <si>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</si>
  <si>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</si>
  <si>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</si>
  <si>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</si>
  <si>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</si>
  <si>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</si>
  <si>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</si>
  <si>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</si>
  <si>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</si>
  <si>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</si>
  <si>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</si>
  <si>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</si>
  <si>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</si>
  <si>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</si>
  <si>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</si>
  <si>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</si>
  <si>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</si>
  <si>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</si>
  <si>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</si>
  <si>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</si>
  <si>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</si>
  <si>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</si>
  <si>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</si>
  <si>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</si>
  <si>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</si>
  <si>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</si>
  <si>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</si>
  <si>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</si>
  <si>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</si>
  <si>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</si>
  <si>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</si>
  <si>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</si>
  <si>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</si>
  <si>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</si>
  <si>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</si>
  <si>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</si>
  <si>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</si>
  <si>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</si>
  <si>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</si>
  <si>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112年6月來臺旅客人次～按停留夜數分
Table 1-8  Visitor Arrivals by Length of Stay,
June,2023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</si>
</sst>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5340</v>
      </c>
      <c r="E3" s="4">
        <v>9908</v>
      </c>
      <c r="F3" s="4">
        <v>25462</v>
      </c>
      <c r="G3" s="4">
        <v>28142</v>
      </c>
      <c r="H3" s="4">
        <v>29475</v>
      </c>
      <c r="I3" s="4">
        <v>8662</v>
      </c>
      <c r="J3" s="4">
        <v>1377</v>
      </c>
      <c r="K3" s="4">
        <v>188</v>
      </c>
      <c r="L3" s="4">
        <v>150</v>
      </c>
      <c r="M3" s="4">
        <v>9848</v>
      </c>
      <c r="N3" s="11">
        <f>SUM(D3:M3)</f>
        <v>118552</v>
      </c>
      <c r="O3" s="4">
        <v>1069198</v>
      </c>
      <c r="P3" s="4">
        <v>518861</v>
      </c>
      <c r="Q3" s="11">
        <f>SUM(D3:L3)</f>
        <v>108704</v>
      </c>
      <c r="R3" s="6">
        <f t="shared" ref="R3:R48" si="0">IF(P3&lt;&gt;0,P3/SUM(D3:L3),0)</f>
        <v>4.7731546217250518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313</v>
      </c>
      <c r="E4" s="5">
        <v>457</v>
      </c>
      <c r="F4" s="5">
        <v>670</v>
      </c>
      <c r="G4" s="5">
        <v>813</v>
      </c>
      <c r="H4" s="5">
        <v>1848</v>
      </c>
      <c r="I4" s="5">
        <v>1971</v>
      </c>
      <c r="J4" s="5">
        <v>1207</v>
      </c>
      <c r="K4" s="5">
        <v>853</v>
      </c>
      <c r="L4" s="5">
        <v>850</v>
      </c>
      <c r="M4" s="5">
        <v>9375</v>
      </c>
      <c r="N4" s="11">
        <f t="shared" ref="N4:N14" si="1">SUM(D4:M4)</f>
        <v>18357</v>
      </c>
      <c r="O4" s="5">
        <v>1275677</v>
      </c>
      <c r="P4" s="5">
        <v>171003</v>
      </c>
      <c r="Q4" s="11">
        <f t="shared" ref="Q4:Q48" si="2">SUM(D4:L4)</f>
        <v>8982</v>
      </c>
      <c r="R4" s="6">
        <f t="shared" si="0"/>
        <v>19.038410153640616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3794</v>
      </c>
      <c r="E5" s="5">
        <v>15489</v>
      </c>
      <c r="F5" s="5">
        <v>17544</v>
      </c>
      <c r="G5" s="5">
        <v>6953</v>
      </c>
      <c r="H5" s="5">
        <v>5362</v>
      </c>
      <c r="I5" s="5">
        <v>2606</v>
      </c>
      <c r="J5" s="5">
        <v>1450</v>
      </c>
      <c r="K5" s="5">
        <v>1282</v>
      </c>
      <c r="L5" s="5">
        <v>1233</v>
      </c>
      <c r="M5" s="5">
        <v>5730</v>
      </c>
      <c r="N5" s="11">
        <f t="shared" si="1"/>
        <v>61443</v>
      </c>
      <c r="O5" s="5">
        <v>1215327</v>
      </c>
      <c r="P5" s="5">
        <v>355702</v>
      </c>
      <c r="Q5" s="11">
        <f t="shared" si="2"/>
        <v>55713</v>
      </c>
      <c r="R5" s="6">
        <f t="shared" si="0"/>
        <v>6.384542207384273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1257</v>
      </c>
      <c r="E6" s="5">
        <v>6755</v>
      </c>
      <c r="F6" s="5">
        <v>23348</v>
      </c>
      <c r="G6" s="5">
        <v>6721</v>
      </c>
      <c r="H6" s="5">
        <v>3434</v>
      </c>
      <c r="I6" s="5">
        <v>1105</v>
      </c>
      <c r="J6" s="5">
        <v>489</v>
      </c>
      <c r="K6" s="5">
        <v>494</v>
      </c>
      <c r="L6" s="5">
        <v>388</v>
      </c>
      <c r="M6" s="5">
        <v>4327</v>
      </c>
      <c r="N6" s="11">
        <f t="shared" si="1"/>
        <v>48318</v>
      </c>
      <c r="O6" s="5">
        <v>584449</v>
      </c>
      <c r="P6" s="5">
        <v>204183</v>
      </c>
      <c r="Q6" s="11">
        <f t="shared" si="2"/>
        <v>43991</v>
      </c>
      <c r="R6" s="6">
        <f t="shared" si="0"/>
        <v>4.6414721192971289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172</v>
      </c>
      <c r="E7" s="5">
        <v>114</v>
      </c>
      <c r="F7" s="5">
        <v>257</v>
      </c>
      <c r="G7" s="5">
        <v>427</v>
      </c>
      <c r="H7" s="5">
        <v>584</v>
      </c>
      <c r="I7" s="5">
        <v>407</v>
      </c>
      <c r="J7" s="5">
        <v>182</v>
      </c>
      <c r="K7" s="5">
        <v>220</v>
      </c>
      <c r="L7" s="5">
        <v>100</v>
      </c>
      <c r="M7" s="5">
        <v>849</v>
      </c>
      <c r="N7" s="11">
        <f t="shared" si="1"/>
        <v>3312</v>
      </c>
      <c r="O7" s="5">
        <v>251572</v>
      </c>
      <c r="P7" s="5">
        <v>32719</v>
      </c>
      <c r="Q7" s="11">
        <f t="shared" si="2"/>
        <v>2463</v>
      </c>
      <c r="R7" s="6">
        <f t="shared" si="0"/>
        <v>13.284206252537556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46</v>
      </c>
      <c r="E8" s="5">
        <v>109</v>
      </c>
      <c r="F8" s="5">
        <v>173</v>
      </c>
      <c r="G8" s="5">
        <v>164</v>
      </c>
      <c r="H8" s="5">
        <v>312</v>
      </c>
      <c r="I8" s="5">
        <v>170</v>
      </c>
      <c r="J8" s="5">
        <v>111</v>
      </c>
      <c r="K8" s="5">
        <v>56</v>
      </c>
      <c r="L8" s="5">
        <v>29</v>
      </c>
      <c r="M8" s="5">
        <v>165</v>
      </c>
      <c r="N8" s="11">
        <f t="shared" si="1"/>
        <v>1335</v>
      </c>
      <c r="O8" s="5">
        <v>71608</v>
      </c>
      <c r="P8" s="5">
        <v>12184</v>
      </c>
      <c r="Q8" s="11">
        <f t="shared" si="2"/>
        <v>1170</v>
      </c>
      <c r="R8" s="6">
        <f t="shared" si="0"/>
        <v>10.413675213675214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997</v>
      </c>
      <c r="E9" s="5">
        <v>674</v>
      </c>
      <c r="F9" s="5">
        <v>2296</v>
      </c>
      <c r="G9" s="5">
        <v>4122</v>
      </c>
      <c r="H9" s="5">
        <v>14255</v>
      </c>
      <c r="I9" s="5">
        <v>6181</v>
      </c>
      <c r="J9" s="5">
        <v>1227</v>
      </c>
      <c r="K9" s="5">
        <v>490</v>
      </c>
      <c r="L9" s="5">
        <v>508</v>
      </c>
      <c r="M9" s="5">
        <v>4141</v>
      </c>
      <c r="N9" s="11">
        <f t="shared" si="1"/>
        <v>34891</v>
      </c>
      <c r="O9" s="5">
        <v>1484107</v>
      </c>
      <c r="P9" s="5">
        <v>258081</v>
      </c>
      <c r="Q9" s="11">
        <f t="shared" si="2"/>
        <v>30750</v>
      </c>
      <c r="R9" s="6">
        <f t="shared" si="0"/>
        <v>8.3928780487804886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784</v>
      </c>
      <c r="E10" s="5">
        <v>1132</v>
      </c>
      <c r="F10" s="5">
        <v>2378</v>
      </c>
      <c r="G10" s="5">
        <v>4790</v>
      </c>
      <c r="H10" s="5">
        <v>19662</v>
      </c>
      <c r="I10" s="5">
        <v>12436</v>
      </c>
      <c r="J10" s="5">
        <v>1055</v>
      </c>
      <c r="K10" s="5">
        <v>215</v>
      </c>
      <c r="L10" s="5">
        <v>124</v>
      </c>
      <c r="M10" s="5">
        <v>623</v>
      </c>
      <c r="N10" s="11">
        <f t="shared" si="1"/>
        <v>43199</v>
      </c>
      <c r="O10" s="5">
        <v>391766</v>
      </c>
      <c r="P10" s="5">
        <v>308352</v>
      </c>
      <c r="Q10" s="11">
        <f t="shared" si="2"/>
        <v>42576</v>
      </c>
      <c r="R10" s="6">
        <f t="shared" si="0"/>
        <v>7.2423900789177003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662</v>
      </c>
      <c r="E11" s="5">
        <v>238</v>
      </c>
      <c r="F11" s="5">
        <v>443</v>
      </c>
      <c r="G11" s="5">
        <v>667</v>
      </c>
      <c r="H11" s="5">
        <v>2340</v>
      </c>
      <c r="I11" s="5">
        <v>2825</v>
      </c>
      <c r="J11" s="5">
        <v>827</v>
      </c>
      <c r="K11" s="5">
        <v>696</v>
      </c>
      <c r="L11" s="5">
        <v>212</v>
      </c>
      <c r="M11" s="5">
        <v>8899</v>
      </c>
      <c r="N11" s="11">
        <f t="shared" si="1"/>
        <v>17809</v>
      </c>
      <c r="O11" s="5">
        <v>11712764</v>
      </c>
      <c r="P11" s="5">
        <v>111963</v>
      </c>
      <c r="Q11" s="11">
        <f t="shared" si="2"/>
        <v>8910</v>
      </c>
      <c r="R11" s="6">
        <f t="shared" si="0"/>
        <v>12.565993265993265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1034</v>
      </c>
      <c r="E12" s="5">
        <v>2623</v>
      </c>
      <c r="F12" s="5">
        <v>6090</v>
      </c>
      <c r="G12" s="5">
        <v>4782</v>
      </c>
      <c r="H12" s="5">
        <v>5013</v>
      </c>
      <c r="I12" s="5">
        <v>3175</v>
      </c>
      <c r="J12" s="5">
        <v>488</v>
      </c>
      <c r="K12" s="5">
        <v>491</v>
      </c>
      <c r="L12" s="5">
        <v>281</v>
      </c>
      <c r="M12" s="5">
        <v>7929</v>
      </c>
      <c r="N12" s="11">
        <f t="shared" si="1"/>
        <v>31906</v>
      </c>
      <c r="O12" s="5">
        <v>9710723</v>
      </c>
      <c r="P12" s="5">
        <v>160118</v>
      </c>
      <c r="Q12" s="11">
        <f t="shared" si="2"/>
        <v>23977</v>
      </c>
      <c r="R12" s="6">
        <f t="shared" si="0"/>
        <v>6.677983067105977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342</v>
      </c>
      <c r="E13" s="5">
        <v>1854</v>
      </c>
      <c r="F13" s="5">
        <v>6187</v>
      </c>
      <c r="G13" s="5">
        <v>4367</v>
      </c>
      <c r="H13" s="5">
        <v>2780</v>
      </c>
      <c r="I13" s="5">
        <v>4491</v>
      </c>
      <c r="J13" s="5">
        <v>320</v>
      </c>
      <c r="K13" s="5">
        <v>426</v>
      </c>
      <c r="L13" s="5">
        <v>401</v>
      </c>
      <c r="M13" s="5">
        <v>3850</v>
      </c>
      <c r="N13" s="11">
        <f t="shared" si="1"/>
        <v>25018</v>
      </c>
      <c r="O13" s="5">
        <v>3332218</v>
      </c>
      <c r="P13" s="5">
        <v>166764</v>
      </c>
      <c r="Q13" s="11">
        <f t="shared" si="2"/>
        <v>21168</v>
      </c>
      <c r="R13" s="6">
        <f t="shared" si="0"/>
        <v>7.8781179138321997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207</v>
      </c>
      <c r="E14" s="5">
        <v>455</v>
      </c>
      <c r="F14" s="5">
        <v>1948</v>
      </c>
      <c r="G14" s="5">
        <v>7226</v>
      </c>
      <c r="H14" s="5">
        <v>2390</v>
      </c>
      <c r="I14" s="5">
        <v>2347</v>
      </c>
      <c r="J14" s="5">
        <v>747</v>
      </c>
      <c r="K14" s="5">
        <v>814</v>
      </c>
      <c r="L14" s="5">
        <v>1379</v>
      </c>
      <c r="M14" s="5">
        <v>14875</v>
      </c>
      <c r="N14" s="11">
        <f t="shared" si="1"/>
        <v>32388</v>
      </c>
      <c r="O14" s="5">
        <v>15381827</v>
      </c>
      <c r="P14" s="5">
        <v>242907</v>
      </c>
      <c r="Q14" s="11">
        <f t="shared" si="2"/>
        <v>17513</v>
      </c>
      <c r="R14" s="6">
        <f t="shared" si="0"/>
        <v>13.870096499743047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97</v>
      </c>
      <c r="E15" s="5">
        <f t="shared" ref="E15:M15" si="3">E16-E9-E10-E11-E12-E13-E14</f>
        <v>22</v>
      </c>
      <c r="F15" s="5">
        <f t="shared" si="3"/>
        <v>126</v>
      </c>
      <c r="G15" s="5">
        <f t="shared" si="3"/>
        <v>278</v>
      </c>
      <c r="H15" s="5">
        <f t="shared" si="3"/>
        <v>330</v>
      </c>
      <c r="I15" s="5">
        <f t="shared" si="3"/>
        <v>254</v>
      </c>
      <c r="J15" s="5">
        <f t="shared" si="3"/>
        <v>168</v>
      </c>
      <c r="K15" s="5">
        <f t="shared" si="3"/>
        <v>71</v>
      </c>
      <c r="L15" s="5">
        <f t="shared" si="3"/>
        <v>30</v>
      </c>
      <c r="M15" s="5">
        <f t="shared" si="3"/>
        <v>313</v>
      </c>
      <c r="N15" s="5">
        <f t="shared" ref="N15" si="4">N16-N9-N10-N11-N12-N13-N14</f>
        <v>1689</v>
      </c>
      <c r="O15" s="5">
        <f>O16-O9-O10-O11-O12-O13-O14</f>
        <v>160880</v>
      </c>
      <c r="P15" s="5">
        <f>P16-P9-P10-P11-P12-P13-P14</f>
        <v>16035</v>
      </c>
      <c r="Q15" s="11">
        <f t="shared" si="2"/>
        <v>1376</v>
      </c>
      <c r="R15" s="6">
        <f t="shared" si="0"/>
        <v>11.653343023255815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4123</v>
      </c>
      <c r="E16" s="5">
        <v>6998</v>
      </c>
      <c r="F16" s="5">
        <v>19468</v>
      </c>
      <c r="G16" s="5">
        <v>26232</v>
      </c>
      <c r="H16" s="5">
        <v>46770</v>
      </c>
      <c r="I16" s="5">
        <v>31709</v>
      </c>
      <c r="J16" s="5">
        <v>4832</v>
      </c>
      <c r="K16" s="5">
        <v>3203</v>
      </c>
      <c r="L16" s="5">
        <v>2935</v>
      </c>
      <c r="M16" s="5">
        <v>40630</v>
      </c>
      <c r="N16" s="11">
        <f t="shared" ref="N16:N48" si="5">SUM(D16:M16)</f>
        <v>186900</v>
      </c>
      <c r="O16" s="5">
        <v>42174285</v>
      </c>
      <c r="P16" s="5">
        <v>1264220</v>
      </c>
      <c r="Q16" s="11">
        <f t="shared" si="2"/>
        <v>146270</v>
      </c>
      <c r="R16" s="6">
        <f t="shared" si="0"/>
        <v>8.643057359677309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114</v>
      </c>
      <c r="E17" s="5">
        <f t="shared" ref="E17:M17" si="6">E18-E16-E3-E4-E5-E6-E7-E8</f>
        <v>336</v>
      </c>
      <c r="F17" s="5">
        <f t="shared" si="6"/>
        <v>485</v>
      </c>
      <c r="G17" s="5">
        <f t="shared" si="6"/>
        <v>330</v>
      </c>
      <c r="H17" s="5">
        <f t="shared" si="6"/>
        <v>492</v>
      </c>
      <c r="I17" s="5">
        <f t="shared" si="6"/>
        <v>244</v>
      </c>
      <c r="J17" s="5">
        <f t="shared" si="6"/>
        <v>105</v>
      </c>
      <c r="K17" s="5">
        <f t="shared" si="6"/>
        <v>87</v>
      </c>
      <c r="L17" s="5">
        <f t="shared" si="6"/>
        <v>29</v>
      </c>
      <c r="M17" s="5">
        <f t="shared" si="6"/>
        <v>344</v>
      </c>
      <c r="N17" s="11">
        <f t="shared" si="5"/>
        <v>2566</v>
      </c>
      <c r="O17" s="5">
        <f>O18-O16-O3-O4-O5-O6-O7-O8</f>
        <v>155553</v>
      </c>
      <c r="P17" s="5">
        <f>P18-P16-P3-P4-P5-P6-P7-P8</f>
        <v>18119</v>
      </c>
      <c r="Q17" s="11">
        <f t="shared" si="2"/>
        <v>2222</v>
      </c>
      <c r="R17" s="6">
        <f t="shared" si="0"/>
        <v>8.1543654365436549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15159</v>
      </c>
      <c r="E18" s="5">
        <v>40166</v>
      </c>
      <c r="F18" s="5">
        <v>87407</v>
      </c>
      <c r="G18" s="5">
        <v>69782</v>
      </c>
      <c r="H18" s="5">
        <v>88277</v>
      </c>
      <c r="I18" s="5">
        <v>46874</v>
      </c>
      <c r="J18" s="5">
        <v>9753</v>
      </c>
      <c r="K18" s="5">
        <v>6383</v>
      </c>
      <c r="L18" s="5">
        <v>5714</v>
      </c>
      <c r="M18" s="5">
        <v>71268</v>
      </c>
      <c r="N18" s="11">
        <f t="shared" si="5"/>
        <v>440783</v>
      </c>
      <c r="O18" s="5">
        <v>46797669</v>
      </c>
      <c r="P18" s="5">
        <v>2576991</v>
      </c>
      <c r="Q18" s="11">
        <f t="shared" si="2"/>
        <v>369515</v>
      </c>
      <c r="R18" s="6">
        <f t="shared" si="0"/>
        <v>6.9739821116869409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514</v>
      </c>
      <c r="E19" s="5">
        <v>438</v>
      </c>
      <c r="F19" s="5">
        <v>597</v>
      </c>
      <c r="G19" s="5">
        <v>573</v>
      </c>
      <c r="H19" s="5">
        <v>991</v>
      </c>
      <c r="I19" s="5">
        <v>918</v>
      </c>
      <c r="J19" s="5">
        <v>461</v>
      </c>
      <c r="K19" s="5">
        <v>289</v>
      </c>
      <c r="L19" s="5">
        <v>187</v>
      </c>
      <c r="M19" s="5">
        <v>988</v>
      </c>
      <c r="N19" s="11">
        <f t="shared" si="5"/>
        <v>5956</v>
      </c>
      <c r="O19" s="5">
        <v>245967</v>
      </c>
      <c r="P19" s="5">
        <v>57285</v>
      </c>
      <c r="Q19" s="11">
        <f t="shared" si="2"/>
        <v>4968</v>
      </c>
      <c r="R19" s="6">
        <f t="shared" si="0"/>
        <v>11.530797101449275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3574</v>
      </c>
      <c r="E20" s="5">
        <v>3078</v>
      </c>
      <c r="F20" s="5">
        <v>4034</v>
      </c>
      <c r="G20" s="5">
        <v>4073</v>
      </c>
      <c r="H20" s="5">
        <v>8215</v>
      </c>
      <c r="I20" s="5">
        <v>10412</v>
      </c>
      <c r="J20" s="5">
        <v>5483</v>
      </c>
      <c r="K20" s="5">
        <v>1753</v>
      </c>
      <c r="L20" s="5">
        <v>1266</v>
      </c>
      <c r="M20" s="5">
        <v>5595</v>
      </c>
      <c r="N20" s="11">
        <f t="shared" si="5"/>
        <v>47483</v>
      </c>
      <c r="O20" s="5">
        <v>1292599</v>
      </c>
      <c r="P20" s="5">
        <v>486312</v>
      </c>
      <c r="Q20" s="11">
        <f t="shared" si="2"/>
        <v>41888</v>
      </c>
      <c r="R20" s="6">
        <f t="shared" si="0"/>
        <v>11.609816653934301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10</v>
      </c>
      <c r="E21" s="5">
        <v>10</v>
      </c>
      <c r="F21" s="5">
        <v>14</v>
      </c>
      <c r="G21" s="5">
        <v>17</v>
      </c>
      <c r="H21" s="5">
        <v>55</v>
      </c>
      <c r="I21" s="5">
        <v>41</v>
      </c>
      <c r="J21" s="5">
        <v>31</v>
      </c>
      <c r="K21" s="5">
        <v>18</v>
      </c>
      <c r="L21" s="5">
        <v>5</v>
      </c>
      <c r="M21" s="5">
        <v>46</v>
      </c>
      <c r="N21" s="11">
        <f t="shared" si="5"/>
        <v>247</v>
      </c>
      <c r="O21" s="5">
        <v>15247</v>
      </c>
      <c r="P21" s="5">
        <v>2683</v>
      </c>
      <c r="Q21" s="11">
        <f t="shared" si="2"/>
        <v>201</v>
      </c>
      <c r="R21" s="6">
        <f t="shared" si="0"/>
        <v>13.348258706467663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8</v>
      </c>
      <c r="E22" s="5">
        <v>10</v>
      </c>
      <c r="F22" s="5">
        <v>29</v>
      </c>
      <c r="G22" s="5">
        <v>21</v>
      </c>
      <c r="H22" s="5">
        <v>103</v>
      </c>
      <c r="I22" s="5">
        <v>47</v>
      </c>
      <c r="J22" s="5">
        <v>16</v>
      </c>
      <c r="K22" s="5">
        <v>11</v>
      </c>
      <c r="L22" s="5">
        <v>14</v>
      </c>
      <c r="M22" s="5">
        <v>37</v>
      </c>
      <c r="N22" s="11">
        <f t="shared" si="5"/>
        <v>296</v>
      </c>
      <c r="O22" s="5">
        <v>13189</v>
      </c>
      <c r="P22" s="5">
        <v>3229</v>
      </c>
      <c r="Q22" s="11">
        <f t="shared" si="2"/>
        <v>259</v>
      </c>
      <c r="R22" s="6">
        <f t="shared" si="0"/>
        <v>12.467181467181467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0</v>
      </c>
      <c r="E23" s="5">
        <v>6</v>
      </c>
      <c r="F23" s="5">
        <v>6</v>
      </c>
      <c r="G23" s="5">
        <v>2</v>
      </c>
      <c r="H23" s="5">
        <v>12</v>
      </c>
      <c r="I23" s="5">
        <v>10</v>
      </c>
      <c r="J23" s="5">
        <v>4</v>
      </c>
      <c r="K23" s="5">
        <v>3</v>
      </c>
      <c r="L23" s="5">
        <v>2</v>
      </c>
      <c r="M23" s="5">
        <v>10</v>
      </c>
      <c r="N23" s="11">
        <f t="shared" si="5"/>
        <v>55</v>
      </c>
      <c r="O23" s="5">
        <v>3649</v>
      </c>
      <c r="P23" s="5">
        <v>572</v>
      </c>
      <c r="Q23" s="11">
        <f t="shared" si="2"/>
        <v>45</v>
      </c>
      <c r="R23" s="6">
        <f t="shared" si="0"/>
        <v>12.71111111111111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30</v>
      </c>
      <c r="E24" s="5">
        <f t="shared" ref="E24:M24" si="7">E25-E19-E20-E21-E22-E23</f>
        <v>31</v>
      </c>
      <c r="F24" s="5">
        <f t="shared" si="7"/>
        <v>44</v>
      </c>
      <c r="G24" s="5">
        <f t="shared" si="7"/>
        <v>57</v>
      </c>
      <c r="H24" s="5">
        <f t="shared" si="7"/>
        <v>143</v>
      </c>
      <c r="I24" s="5">
        <f t="shared" si="7"/>
        <v>127</v>
      </c>
      <c r="J24" s="5">
        <f t="shared" si="7"/>
        <v>130</v>
      </c>
      <c r="K24" s="5">
        <f t="shared" si="7"/>
        <v>51</v>
      </c>
      <c r="L24" s="5">
        <f t="shared" si="7"/>
        <v>87</v>
      </c>
      <c r="M24" s="5">
        <f t="shared" si="7"/>
        <v>460</v>
      </c>
      <c r="N24" s="11">
        <f t="shared" si="5"/>
        <v>1160</v>
      </c>
      <c r="O24" s="5">
        <f>O25-O19-O20-O21-O22-O23</f>
        <v>190978</v>
      </c>
      <c r="P24" s="5">
        <f>P25-P19-P20-P21-P22-P23</f>
        <v>14634</v>
      </c>
      <c r="Q24" s="11">
        <f t="shared" si="2"/>
        <v>700</v>
      </c>
      <c r="R24" s="6">
        <f t="shared" si="0"/>
        <v>20.905714285714286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4136</v>
      </c>
      <c r="E25" s="5">
        <v>3573</v>
      </c>
      <c r="F25" s="5">
        <v>4724</v>
      </c>
      <c r="G25" s="5">
        <v>4743</v>
      </c>
      <c r="H25" s="5">
        <v>9519</v>
      </c>
      <c r="I25" s="5">
        <v>11555</v>
      </c>
      <c r="J25" s="5">
        <v>6125</v>
      </c>
      <c r="K25" s="5">
        <v>2125</v>
      </c>
      <c r="L25" s="5">
        <v>1561</v>
      </c>
      <c r="M25" s="5">
        <v>7136</v>
      </c>
      <c r="N25" s="11">
        <f t="shared" si="5"/>
        <v>55197</v>
      </c>
      <c r="O25" s="5">
        <v>1761629</v>
      </c>
      <c r="P25" s="5">
        <v>564715</v>
      </c>
      <c r="Q25" s="11">
        <f t="shared" si="2"/>
        <v>48061</v>
      </c>
      <c r="R25" s="6">
        <f t="shared" si="0"/>
        <v>11.749963587940325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43</v>
      </c>
      <c r="E26" s="5">
        <v>49</v>
      </c>
      <c r="F26" s="5">
        <v>28</v>
      </c>
      <c r="G26" s="5">
        <v>33</v>
      </c>
      <c r="H26" s="5">
        <v>64</v>
      </c>
      <c r="I26" s="5">
        <v>72</v>
      </c>
      <c r="J26" s="5">
        <v>44</v>
      </c>
      <c r="K26" s="5">
        <v>34</v>
      </c>
      <c r="L26" s="5">
        <v>28</v>
      </c>
      <c r="M26" s="5">
        <v>99</v>
      </c>
      <c r="N26" s="11">
        <f t="shared" si="5"/>
        <v>494</v>
      </c>
      <c r="O26" s="5">
        <v>18615</v>
      </c>
      <c r="P26" s="5">
        <v>6163</v>
      </c>
      <c r="Q26" s="11">
        <f t="shared" si="2"/>
        <v>395</v>
      </c>
      <c r="R26" s="6">
        <f t="shared" si="0"/>
        <v>15.60253164556962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135</v>
      </c>
      <c r="E27" s="5">
        <v>192</v>
      </c>
      <c r="F27" s="5">
        <v>249</v>
      </c>
      <c r="G27" s="5">
        <v>229</v>
      </c>
      <c r="H27" s="5">
        <v>392</v>
      </c>
      <c r="I27" s="5">
        <v>439</v>
      </c>
      <c r="J27" s="5">
        <v>303</v>
      </c>
      <c r="K27" s="5">
        <v>241</v>
      </c>
      <c r="L27" s="5">
        <v>257</v>
      </c>
      <c r="M27" s="5">
        <v>824</v>
      </c>
      <c r="N27" s="11">
        <f t="shared" si="5"/>
        <v>3261</v>
      </c>
      <c r="O27" s="5">
        <v>199095</v>
      </c>
      <c r="P27" s="5">
        <v>45760</v>
      </c>
      <c r="Q27" s="11">
        <f t="shared" si="2"/>
        <v>2437</v>
      </c>
      <c r="R27" s="6">
        <f t="shared" si="0"/>
        <v>18.77718506360279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141</v>
      </c>
      <c r="E28" s="5">
        <v>281</v>
      </c>
      <c r="F28" s="5">
        <v>312</v>
      </c>
      <c r="G28" s="5">
        <v>290</v>
      </c>
      <c r="H28" s="5">
        <v>605</v>
      </c>
      <c r="I28" s="5">
        <v>755</v>
      </c>
      <c r="J28" s="5">
        <v>439</v>
      </c>
      <c r="K28" s="5">
        <v>231</v>
      </c>
      <c r="L28" s="5">
        <v>205</v>
      </c>
      <c r="M28" s="5">
        <v>551</v>
      </c>
      <c r="N28" s="11">
        <f t="shared" si="5"/>
        <v>3810</v>
      </c>
      <c r="O28" s="5">
        <v>140928</v>
      </c>
      <c r="P28" s="5">
        <v>49434</v>
      </c>
      <c r="Q28" s="11">
        <f t="shared" si="2"/>
        <v>3259</v>
      </c>
      <c r="R28" s="6">
        <f t="shared" si="0"/>
        <v>15.168456581773551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70</v>
      </c>
      <c r="E29" s="5">
        <v>127</v>
      </c>
      <c r="F29" s="5">
        <v>114</v>
      </c>
      <c r="G29" s="5">
        <v>74</v>
      </c>
      <c r="H29" s="5">
        <v>155</v>
      </c>
      <c r="I29" s="5">
        <v>133</v>
      </c>
      <c r="J29" s="5">
        <v>65</v>
      </c>
      <c r="K29" s="5">
        <v>61</v>
      </c>
      <c r="L29" s="5">
        <v>34</v>
      </c>
      <c r="M29" s="5">
        <v>187</v>
      </c>
      <c r="N29" s="11">
        <f t="shared" si="5"/>
        <v>1020</v>
      </c>
      <c r="O29" s="5">
        <v>36798</v>
      </c>
      <c r="P29" s="5">
        <v>9665</v>
      </c>
      <c r="Q29" s="11">
        <f t="shared" si="2"/>
        <v>833</v>
      </c>
      <c r="R29" s="6">
        <f t="shared" si="0"/>
        <v>11.602641056422568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127</v>
      </c>
      <c r="E30" s="5">
        <v>101</v>
      </c>
      <c r="F30" s="5">
        <v>126</v>
      </c>
      <c r="G30" s="5">
        <v>148</v>
      </c>
      <c r="H30" s="5">
        <v>263</v>
      </c>
      <c r="I30" s="5">
        <v>294</v>
      </c>
      <c r="J30" s="5">
        <v>225</v>
      </c>
      <c r="K30" s="5">
        <v>112</v>
      </c>
      <c r="L30" s="5">
        <v>90</v>
      </c>
      <c r="M30" s="5">
        <v>206</v>
      </c>
      <c r="N30" s="11">
        <f t="shared" si="5"/>
        <v>1692</v>
      </c>
      <c r="O30" s="5">
        <v>52415</v>
      </c>
      <c r="P30" s="5">
        <v>22495</v>
      </c>
      <c r="Q30" s="11">
        <f t="shared" si="2"/>
        <v>1486</v>
      </c>
      <c r="R30" s="6">
        <f t="shared" si="0"/>
        <v>15.137954239569314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23</v>
      </c>
      <c r="E31" s="5">
        <v>45</v>
      </c>
      <c r="F31" s="5">
        <v>54</v>
      </c>
      <c r="G31" s="5">
        <v>38</v>
      </c>
      <c r="H31" s="5">
        <v>89</v>
      </c>
      <c r="I31" s="5">
        <v>119</v>
      </c>
      <c r="J31" s="5">
        <v>66</v>
      </c>
      <c r="K31" s="5">
        <v>40</v>
      </c>
      <c r="L31" s="5">
        <v>21</v>
      </c>
      <c r="M31" s="5">
        <v>46</v>
      </c>
      <c r="N31" s="11">
        <f t="shared" si="5"/>
        <v>541</v>
      </c>
      <c r="O31" s="5">
        <v>22067</v>
      </c>
      <c r="P31" s="5">
        <v>7061</v>
      </c>
      <c r="Q31" s="11">
        <f t="shared" si="2"/>
        <v>495</v>
      </c>
      <c r="R31" s="6">
        <f t="shared" si="0"/>
        <v>14.264646464646464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49</v>
      </c>
      <c r="E32" s="5">
        <v>63</v>
      </c>
      <c r="F32" s="5">
        <v>77</v>
      </c>
      <c r="G32" s="5">
        <v>64</v>
      </c>
      <c r="H32" s="5">
        <v>124</v>
      </c>
      <c r="I32" s="5">
        <v>83</v>
      </c>
      <c r="J32" s="5">
        <v>65</v>
      </c>
      <c r="K32" s="5">
        <v>52</v>
      </c>
      <c r="L32" s="5">
        <v>58</v>
      </c>
      <c r="M32" s="5">
        <v>148</v>
      </c>
      <c r="N32" s="11">
        <f t="shared" si="5"/>
        <v>783</v>
      </c>
      <c r="O32" s="5">
        <v>51418</v>
      </c>
      <c r="P32" s="5">
        <v>10375</v>
      </c>
      <c r="Q32" s="11">
        <f t="shared" si="2"/>
        <v>635</v>
      </c>
      <c r="R32" s="6">
        <f t="shared" si="0"/>
        <v>16.338582677165356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402</v>
      </c>
      <c r="E33" s="5">
        <v>296</v>
      </c>
      <c r="F33" s="5">
        <v>408</v>
      </c>
      <c r="G33" s="5">
        <v>355</v>
      </c>
      <c r="H33" s="5">
        <v>723</v>
      </c>
      <c r="I33" s="5">
        <v>648</v>
      </c>
      <c r="J33" s="5">
        <v>383</v>
      </c>
      <c r="K33" s="5">
        <v>312</v>
      </c>
      <c r="L33" s="5">
        <v>239</v>
      </c>
      <c r="M33" s="5">
        <v>722</v>
      </c>
      <c r="N33" s="11">
        <f t="shared" si="5"/>
        <v>4488</v>
      </c>
      <c r="O33" s="5">
        <v>226006</v>
      </c>
      <c r="P33" s="5">
        <v>55291</v>
      </c>
      <c r="Q33" s="11">
        <f t="shared" si="2"/>
        <v>3766</v>
      </c>
      <c r="R33" s="6">
        <f t="shared" si="0"/>
        <v>14.681625066383431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26</v>
      </c>
      <c r="E34" s="5">
        <v>47</v>
      </c>
      <c r="F34" s="5">
        <v>40</v>
      </c>
      <c r="G34" s="5">
        <v>25</v>
      </c>
      <c r="H34" s="5">
        <v>83</v>
      </c>
      <c r="I34" s="5">
        <v>76</v>
      </c>
      <c r="J34" s="5">
        <v>43</v>
      </c>
      <c r="K34" s="5">
        <v>38</v>
      </c>
      <c r="L34" s="5">
        <v>16</v>
      </c>
      <c r="M34" s="5">
        <v>92</v>
      </c>
      <c r="N34" s="11">
        <f t="shared" si="5"/>
        <v>486</v>
      </c>
      <c r="O34" s="5">
        <v>10169</v>
      </c>
      <c r="P34" s="5">
        <v>5485</v>
      </c>
      <c r="Q34" s="11">
        <f t="shared" si="2"/>
        <v>394</v>
      </c>
      <c r="R34" s="6">
        <f t="shared" si="0"/>
        <v>13.921319796954315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20</v>
      </c>
      <c r="E35" s="5">
        <v>3</v>
      </c>
      <c r="F35" s="5">
        <v>14</v>
      </c>
      <c r="G35" s="5">
        <v>10</v>
      </c>
      <c r="H35" s="5">
        <v>24</v>
      </c>
      <c r="I35" s="5">
        <v>8</v>
      </c>
      <c r="J35" s="5">
        <v>6</v>
      </c>
      <c r="K35" s="5">
        <v>2</v>
      </c>
      <c r="L35" s="5">
        <v>3</v>
      </c>
      <c r="M35" s="5">
        <v>23</v>
      </c>
      <c r="N35" s="11">
        <f t="shared" si="5"/>
        <v>113</v>
      </c>
      <c r="O35" s="5">
        <v>3402</v>
      </c>
      <c r="P35" s="5">
        <v>772</v>
      </c>
      <c r="Q35" s="11">
        <f t="shared" si="2"/>
        <v>90</v>
      </c>
      <c r="R35" s="6">
        <f t="shared" si="0"/>
        <v>8.5777777777777775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21</v>
      </c>
      <c r="E36" s="5">
        <v>26</v>
      </c>
      <c r="F36" s="5">
        <v>31</v>
      </c>
      <c r="G36" s="5">
        <v>48</v>
      </c>
      <c r="H36" s="5">
        <v>117</v>
      </c>
      <c r="I36" s="5">
        <v>96</v>
      </c>
      <c r="J36" s="5">
        <v>49</v>
      </c>
      <c r="K36" s="5">
        <v>31</v>
      </c>
      <c r="L36" s="5">
        <v>29</v>
      </c>
      <c r="M36" s="5">
        <v>53</v>
      </c>
      <c r="N36" s="11">
        <f t="shared" si="5"/>
        <v>501</v>
      </c>
      <c r="O36" s="5">
        <v>15740</v>
      </c>
      <c r="P36" s="5">
        <v>6747</v>
      </c>
      <c r="Q36" s="11">
        <f t="shared" si="2"/>
        <v>448</v>
      </c>
      <c r="R36" s="6">
        <f t="shared" si="0"/>
        <v>15.060267857142858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17</v>
      </c>
      <c r="E37" s="5">
        <v>37</v>
      </c>
      <c r="F37" s="5">
        <v>47</v>
      </c>
      <c r="G37" s="5">
        <v>68</v>
      </c>
      <c r="H37" s="5">
        <v>185</v>
      </c>
      <c r="I37" s="5">
        <v>84</v>
      </c>
      <c r="J37" s="5">
        <v>56</v>
      </c>
      <c r="K37" s="5">
        <v>41</v>
      </c>
      <c r="L37" s="5">
        <v>29</v>
      </c>
      <c r="M37" s="5">
        <v>165</v>
      </c>
      <c r="N37" s="11">
        <f t="shared" si="5"/>
        <v>729</v>
      </c>
      <c r="O37" s="5">
        <v>70797</v>
      </c>
      <c r="P37" s="5">
        <v>7679</v>
      </c>
      <c r="Q37" s="11">
        <f t="shared" si="2"/>
        <v>564</v>
      </c>
      <c r="R37" s="6">
        <f t="shared" si="0"/>
        <v>13.615248226950355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293</v>
      </c>
      <c r="E38" s="5">
        <f t="shared" ref="E38:M38" si="8">E39-E26-E27-E28-E29-E30-E31-E32-E33-E34-E35-E36-E37</f>
        <v>219</v>
      </c>
      <c r="F38" s="5">
        <f t="shared" si="8"/>
        <v>301</v>
      </c>
      <c r="G38" s="5">
        <f t="shared" si="8"/>
        <v>318</v>
      </c>
      <c r="H38" s="5">
        <f t="shared" si="8"/>
        <v>656</v>
      </c>
      <c r="I38" s="5">
        <f t="shared" si="8"/>
        <v>559</v>
      </c>
      <c r="J38" s="5">
        <f t="shared" si="8"/>
        <v>339</v>
      </c>
      <c r="K38" s="5">
        <f t="shared" si="8"/>
        <v>285</v>
      </c>
      <c r="L38" s="5">
        <f t="shared" si="8"/>
        <v>209</v>
      </c>
      <c r="M38" s="5">
        <f t="shared" si="8"/>
        <v>916</v>
      </c>
      <c r="N38" s="11">
        <f t="shared" si="5"/>
        <v>4095</v>
      </c>
      <c r="O38" s="5">
        <f>O39-O26-O27-O28-O29-O30-O31-O32-O33-O34-O35-O36-O37</f>
        <v>228021</v>
      </c>
      <c r="P38" s="5">
        <f>P39-P26-P27-P28-P29-P30-P31-P32-P33-P34-P35-P36-P37</f>
        <v>48505</v>
      </c>
      <c r="Q38" s="11">
        <f t="shared" si="2"/>
        <v>3179</v>
      </c>
      <c r="R38" s="6">
        <f t="shared" si="0"/>
        <v>15.25794274929223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1367</v>
      </c>
      <c r="E39" s="5">
        <v>1486</v>
      </c>
      <c r="F39" s="5">
        <v>1801</v>
      </c>
      <c r="G39" s="5">
        <v>1700</v>
      </c>
      <c r="H39" s="5">
        <v>3480</v>
      </c>
      <c r="I39" s="5">
        <v>3366</v>
      </c>
      <c r="J39" s="5">
        <v>2083</v>
      </c>
      <c r="K39" s="5">
        <v>1480</v>
      </c>
      <c r="L39" s="5">
        <v>1218</v>
      </c>
      <c r="M39" s="5">
        <v>4032</v>
      </c>
      <c r="N39" s="11">
        <f t="shared" si="5"/>
        <v>22013</v>
      </c>
      <c r="O39" s="5">
        <v>1075471</v>
      </c>
      <c r="P39" s="5">
        <v>275432</v>
      </c>
      <c r="Q39" s="11">
        <f t="shared" si="2"/>
        <v>17981</v>
      </c>
      <c r="R39" s="6">
        <f t="shared" si="0"/>
        <v>15.317946721539403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336</v>
      </c>
      <c r="E40" s="5">
        <v>412</v>
      </c>
      <c r="F40" s="5">
        <v>600</v>
      </c>
      <c r="G40" s="5">
        <v>501</v>
      </c>
      <c r="H40" s="5">
        <v>1138</v>
      </c>
      <c r="I40" s="5">
        <v>992</v>
      </c>
      <c r="J40" s="5">
        <v>339</v>
      </c>
      <c r="K40" s="5">
        <v>159</v>
      </c>
      <c r="L40" s="5">
        <v>98</v>
      </c>
      <c r="M40" s="5">
        <v>978</v>
      </c>
      <c r="N40" s="11">
        <f t="shared" si="5"/>
        <v>5553</v>
      </c>
      <c r="O40" s="5">
        <v>96096</v>
      </c>
      <c r="P40" s="5">
        <v>43748</v>
      </c>
      <c r="Q40" s="11">
        <f t="shared" si="2"/>
        <v>4575</v>
      </c>
      <c r="R40" s="6">
        <f t="shared" si="0"/>
        <v>9.5624043715846998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121</v>
      </c>
      <c r="E41" s="5">
        <v>102</v>
      </c>
      <c r="F41" s="5">
        <v>120</v>
      </c>
      <c r="G41" s="5">
        <v>80</v>
      </c>
      <c r="H41" s="5">
        <v>197</v>
      </c>
      <c r="I41" s="5">
        <v>185</v>
      </c>
      <c r="J41" s="5">
        <v>110</v>
      </c>
      <c r="K41" s="5">
        <v>40</v>
      </c>
      <c r="L41" s="5">
        <v>41</v>
      </c>
      <c r="M41" s="5">
        <v>139</v>
      </c>
      <c r="N41" s="11">
        <f t="shared" si="5"/>
        <v>1135</v>
      </c>
      <c r="O41" s="5">
        <v>36917</v>
      </c>
      <c r="P41" s="5">
        <v>11178</v>
      </c>
      <c r="Q41" s="11">
        <f t="shared" si="2"/>
        <v>996</v>
      </c>
      <c r="R41" s="6">
        <f t="shared" si="0"/>
        <v>11.22289156626506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15</v>
      </c>
      <c r="E42" s="5">
        <f t="shared" ref="E42:M42" si="9">E43-E40-E41</f>
        <v>1</v>
      </c>
      <c r="F42" s="5">
        <f t="shared" si="9"/>
        <v>5</v>
      </c>
      <c r="G42" s="5">
        <f t="shared" si="9"/>
        <v>13</v>
      </c>
      <c r="H42" s="5">
        <f t="shared" si="9"/>
        <v>27</v>
      </c>
      <c r="I42" s="5">
        <f t="shared" si="9"/>
        <v>42</v>
      </c>
      <c r="J42" s="5">
        <f t="shared" si="9"/>
        <v>18</v>
      </c>
      <c r="K42" s="5">
        <f t="shared" si="9"/>
        <v>7</v>
      </c>
      <c r="L42" s="5">
        <f t="shared" si="9"/>
        <v>8</v>
      </c>
      <c r="M42" s="5">
        <f t="shared" si="9"/>
        <v>57</v>
      </c>
      <c r="N42" s="11">
        <f t="shared" si="5"/>
        <v>193</v>
      </c>
      <c r="O42" s="5">
        <f>O43-O40-O41</f>
        <v>22986</v>
      </c>
      <c r="P42" s="5">
        <f>P43-P40-P41</f>
        <v>2072</v>
      </c>
      <c r="Q42" s="11">
        <f t="shared" si="2"/>
        <v>136</v>
      </c>
      <c r="R42" s="6">
        <f t="shared" si="0"/>
        <v>15.235294117647058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472</v>
      </c>
      <c r="E43" s="5">
        <v>515</v>
      </c>
      <c r="F43" s="5">
        <v>725</v>
      </c>
      <c r="G43" s="5">
        <v>594</v>
      </c>
      <c r="H43" s="5">
        <v>1362</v>
      </c>
      <c r="I43" s="5">
        <v>1219</v>
      </c>
      <c r="J43" s="5">
        <v>467</v>
      </c>
      <c r="K43" s="5">
        <v>206</v>
      </c>
      <c r="L43" s="5">
        <v>147</v>
      </c>
      <c r="M43" s="5">
        <v>1174</v>
      </c>
      <c r="N43" s="11">
        <f t="shared" si="5"/>
        <v>6881</v>
      </c>
      <c r="O43" s="5">
        <v>155999</v>
      </c>
      <c r="P43" s="5">
        <v>56998</v>
      </c>
      <c r="Q43" s="11">
        <f t="shared" si="2"/>
        <v>5707</v>
      </c>
      <c r="R43" s="6">
        <f t="shared" si="0"/>
        <v>9.9873839144909766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11</v>
      </c>
      <c r="E44" s="8">
        <v>12</v>
      </c>
      <c r="F44" s="8">
        <v>14</v>
      </c>
      <c r="G44" s="8">
        <v>23</v>
      </c>
      <c r="H44" s="8">
        <v>43</v>
      </c>
      <c r="I44" s="8">
        <v>37</v>
      </c>
      <c r="J44" s="8">
        <v>22</v>
      </c>
      <c r="K44" s="8">
        <v>23</v>
      </c>
      <c r="L44" s="8">
        <v>25</v>
      </c>
      <c r="M44" s="8">
        <v>198</v>
      </c>
      <c r="N44" s="11">
        <f t="shared" si="5"/>
        <v>408</v>
      </c>
      <c r="O44" s="8">
        <v>99505</v>
      </c>
      <c r="P44" s="8">
        <v>4190</v>
      </c>
      <c r="Q44" s="11">
        <f t="shared" si="2"/>
        <v>210</v>
      </c>
      <c r="R44" s="6">
        <f t="shared" si="0"/>
        <v>19.952380952380953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9</v>
      </c>
      <c r="E45" s="8">
        <f t="shared" ref="E45:M45" si="10">E46-E44</f>
        <v>9</v>
      </c>
      <c r="F45" s="8">
        <f t="shared" si="10"/>
        <v>13</v>
      </c>
      <c r="G45" s="8">
        <f t="shared" si="10"/>
        <v>29</v>
      </c>
      <c r="H45" s="8">
        <f t="shared" si="10"/>
        <v>85</v>
      </c>
      <c r="I45" s="8">
        <f t="shared" si="10"/>
        <v>99</v>
      </c>
      <c r="J45" s="8">
        <f t="shared" si="10"/>
        <v>42</v>
      </c>
      <c r="K45" s="8">
        <f t="shared" si="10"/>
        <v>22</v>
      </c>
      <c r="L45" s="8">
        <f t="shared" si="10"/>
        <v>16</v>
      </c>
      <c r="M45" s="8">
        <f t="shared" si="10"/>
        <v>190</v>
      </c>
      <c r="N45" s="11">
        <f t="shared" si="5"/>
        <v>514</v>
      </c>
      <c r="O45" s="8">
        <f>O46-O44</f>
        <v>119606</v>
      </c>
      <c r="P45" s="8">
        <f>P46-P44</f>
        <v>4882</v>
      </c>
      <c r="Q45" s="11">
        <f t="shared" si="2"/>
        <v>324</v>
      </c>
      <c r="R45" s="6">
        <f t="shared" si="0"/>
        <v>15.067901234567902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20</v>
      </c>
      <c r="E46" s="8">
        <v>21</v>
      </c>
      <c r="F46" s="8">
        <v>27</v>
      </c>
      <c r="G46" s="8">
        <v>52</v>
      </c>
      <c r="H46" s="8">
        <v>128</v>
      </c>
      <c r="I46" s="8">
        <v>136</v>
      </c>
      <c r="J46" s="8">
        <v>64</v>
      </c>
      <c r="K46" s="8">
        <v>45</v>
      </c>
      <c r="L46" s="8">
        <v>41</v>
      </c>
      <c r="M46" s="8">
        <v>388</v>
      </c>
      <c r="N46" s="11">
        <f t="shared" si="5"/>
        <v>922</v>
      </c>
      <c r="O46" s="8">
        <v>219111</v>
      </c>
      <c r="P46" s="8">
        <v>9072</v>
      </c>
      <c r="Q46" s="11">
        <f t="shared" si="2"/>
        <v>534</v>
      </c>
      <c r="R46" s="6">
        <f t="shared" si="0"/>
        <v>16.988764044943821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3</v>
      </c>
      <c r="E47" s="5">
        <v>12</v>
      </c>
      <c r="F47" s="5">
        <v>15</v>
      </c>
      <c r="G47" s="5">
        <v>8</v>
      </c>
      <c r="H47" s="5">
        <v>8</v>
      </c>
      <c r="I47" s="5">
        <v>11</v>
      </c>
      <c r="J47" s="5">
        <v>1</v>
      </c>
      <c r="K47" s="5">
        <v>5</v>
      </c>
      <c r="L47" s="5">
        <v>1</v>
      </c>
      <c r="M47" s="5">
        <v>25</v>
      </c>
      <c r="N47" s="11">
        <f t="shared" si="5"/>
        <v>89</v>
      </c>
      <c r="O47" s="5">
        <v>15881</v>
      </c>
      <c r="P47" s="5">
        <v>635</v>
      </c>
      <c r="Q47" s="11">
        <f t="shared" si="2"/>
        <v>64</v>
      </c>
      <c r="R47" s="6">
        <f t="shared" si="0"/>
        <v>9.921875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21157</v>
      </c>
      <c r="E48" s="5">
        <f t="shared" ref="E48:M48" si="11">E47+E46+E43+E39+E25+E18</f>
        <v>45773</v>
      </c>
      <c r="F48" s="5">
        <f t="shared" si="11"/>
        <v>94699</v>
      </c>
      <c r="G48" s="5">
        <f t="shared" si="11"/>
        <v>76879</v>
      </c>
      <c r="H48" s="5">
        <f t="shared" si="11"/>
        <v>102774</v>
      </c>
      <c r="I48" s="5">
        <f t="shared" si="11"/>
        <v>63161</v>
      </c>
      <c r="J48" s="5">
        <f t="shared" si="11"/>
        <v>18493</v>
      </c>
      <c r="K48" s="5">
        <f t="shared" si="11"/>
        <v>10244</v>
      </c>
      <c r="L48" s="5">
        <f t="shared" si="11"/>
        <v>8682</v>
      </c>
      <c r="M48" s="5">
        <f t="shared" si="11"/>
        <v>84023</v>
      </c>
      <c r="N48" s="11">
        <f t="shared" si="5"/>
        <v>525885</v>
      </c>
      <c r="O48" s="5">
        <f>O47+O46+O43+O39+O25+O18</f>
        <v>50025760</v>
      </c>
      <c r="P48" s="5">
        <f>P47+P46+P43+P39+P25+P18</f>
        <v>3483843</v>
      </c>
      <c r="Q48" s="11">
        <f t="shared" si="2"/>
        <v>441862</v>
      </c>
      <c r="R48" s="6">
        <f t="shared" si="0"/>
        <v>7.8844594013515534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4.0231229261150254</v>
      </c>
      <c r="E49" s="6">
        <f t="shared" ref="E49" si="13">E48/$N$48*100</f>
        <v>8.7039942192684716</v>
      </c>
      <c r="F49" s="6">
        <f t="shared" ref="F49" si="14">F48/$N$48*100</f>
        <v>18.007549179003014</v>
      </c>
      <c r="G49" s="6">
        <f t="shared" ref="G49" si="15">G48/$N$48*100</f>
        <v>14.618975631554425</v>
      </c>
      <c r="H49" s="6">
        <f t="shared" ref="H49" si="16">H48/$N$48*100</f>
        <v>19.543055991328902</v>
      </c>
      <c r="I49" s="6">
        <f t="shared" ref="I49" si="17">I48/$N$48*100</f>
        <v>12.010420529203152</v>
      </c>
      <c r="J49" s="6">
        <f t="shared" ref="J49" si="18">J48/$N$48*100</f>
        <v>3.5165482947792768</v>
      </c>
      <c r="K49" s="6">
        <f t="shared" ref="K49" si="19">K48/$N$48*100</f>
        <v>1.947954400676954</v>
      </c>
      <c r="L49" s="6">
        <f t="shared" ref="L49" si="20">L48/$N$48*100</f>
        <v>1.6509312872586213</v>
      </c>
      <c r="M49" s="6">
        <f t="shared" ref="M49" si="21">M48/$N$48*100</f>
        <v>15.977447540812154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2023-07-26T05:56:32Z</dcterms:modified>
</cp:coreProperties>
</file>