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<sst xmlns="http://schemas.openxmlformats.org/spreadsheetml/2006/main" count="118" uniqueCount="73">
  <si>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</si>
  <si>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</si>
  <si>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</si>
  <si>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</si>
  <si>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</si>
  <si>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</si>
  <si>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</si>
  <si>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</si>
  <si>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</si>
  <si>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</si>
  <si>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</si>
  <si>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</si>
  <si>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</si>
  <si>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</si>
  <si>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</si>
  <si>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</si>
  <si>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</si>
  <si>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</si>
  <si>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</si>
  <si>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</si>
  <si>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</si>
  <si>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</si>
  <si>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</si>
  <si>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</si>
  <si>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</si>
  <si>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</si>
  <si>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</si>
  <si>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</si>
  <si>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</si>
  <si>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</si>
  <si>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</si>
  <si>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</si>
  <si>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</si>
  <si>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</si>
  <si>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</si>
  <si>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</si>
  <si>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</si>
  <si>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</si>
  <si>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</si>
  <si>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</si>
  <si>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</si>
  <si>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</si>
  <si>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</si>
  <si>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</si>
  <si>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</si>
  <si>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</si>
  <si>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</si>
  <si>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</si>
  <si>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</si>
  <si>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</si>
  <si>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</si>
  <si>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</si>
  <si>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</si>
  <si>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</si>
  <si>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</si>
  <si>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</si>
  <si>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</si>
  <si>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</si>
  <si>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</si>
  <si>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</si>
  <si>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</si>
  <si>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</si>
  <si>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</si>
  <si>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</si>
  <si>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</si>
  <si>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</si>
  <si>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</si>
  <si>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</si>
  <si>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</si>
  <si>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</si>
  <si>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</si>
  <si>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112年6月來臺旅客人次～按停留夜數分
Table 1-8  Visitor Arrivals  by Length of Stay,
June,2023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</si>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</sst>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5340.0</v>
      </c>
      <c r="E3" s="4" t="n">
        <v>9908.0</v>
      </c>
      <c r="F3" s="4" t="n">
        <v>25462.0</v>
      </c>
      <c r="G3" s="4" t="n">
        <v>28142.0</v>
      </c>
      <c r="H3" s="4" t="n">
        <v>29475.0</v>
      </c>
      <c r="I3" s="4" t="n">
        <v>8662.0</v>
      </c>
      <c r="J3" s="4" t="n">
        <v>1377.0</v>
      </c>
      <c r="K3" s="4" t="n">
        <v>188.0</v>
      </c>
      <c r="L3" s="4" t="n">
        <v>150.0</v>
      </c>
      <c r="M3" s="4" t="n">
        <v>9848.0</v>
      </c>
      <c r="N3" s="11" t="n">
        <f>SUM(D3:M3)</f>
        <v>118552.0</v>
      </c>
      <c r="O3" s="4" t="n">
        <v>1069198.0</v>
      </c>
      <c r="P3" s="4" t="n">
        <v>518861.0</v>
      </c>
      <c r="Q3" s="11" t="n">
        <f>SUM(D3:L3)</f>
        <v>108704.0</v>
      </c>
      <c r="R3" s="6" t="n">
        <f ref="R3:R48" si="0" t="shared">IF(P3&lt;&gt;0,P3/SUM(D3:L3),0)</f>
        <v>4.773154621725052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313.0</v>
      </c>
      <c r="E4" s="5" t="n">
        <v>457.0</v>
      </c>
      <c r="F4" s="5" t="n">
        <v>670.0</v>
      </c>
      <c r="G4" s="5" t="n">
        <v>813.0</v>
      </c>
      <c r="H4" s="5" t="n">
        <v>1848.0</v>
      </c>
      <c r="I4" s="5" t="n">
        <v>1971.0</v>
      </c>
      <c r="J4" s="5" t="n">
        <v>1207.0</v>
      </c>
      <c r="K4" s="5" t="n">
        <v>853.0</v>
      </c>
      <c r="L4" s="5" t="n">
        <v>850.0</v>
      </c>
      <c r="M4" s="5" t="n">
        <v>9375.0</v>
      </c>
      <c r="N4" s="11" t="n">
        <f ref="N4:N14" si="1" t="shared">SUM(D4:M4)</f>
        <v>18357.0</v>
      </c>
      <c r="O4" s="5" t="n">
        <v>1275677.0</v>
      </c>
      <c r="P4" s="5" t="n">
        <v>171003.0</v>
      </c>
      <c r="Q4" s="11" t="n">
        <f ref="Q4:Q48" si="2" t="shared">SUM(D4:L4)</f>
        <v>8982.0</v>
      </c>
      <c r="R4" s="6" t="n">
        <f si="0" t="shared"/>
        <v>19.038410153640616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3794.0</v>
      </c>
      <c r="E5" s="5" t="n">
        <v>15489.0</v>
      </c>
      <c r="F5" s="5" t="n">
        <v>17544.0</v>
      </c>
      <c r="G5" s="5" t="n">
        <v>6953.0</v>
      </c>
      <c r="H5" s="5" t="n">
        <v>5362.0</v>
      </c>
      <c r="I5" s="5" t="n">
        <v>2606.0</v>
      </c>
      <c r="J5" s="5" t="n">
        <v>1450.0</v>
      </c>
      <c r="K5" s="5" t="n">
        <v>1282.0</v>
      </c>
      <c r="L5" s="5" t="n">
        <v>1233.0</v>
      </c>
      <c r="M5" s="5" t="n">
        <v>5730.0</v>
      </c>
      <c r="N5" s="11" t="n">
        <f si="1" t="shared"/>
        <v>61443.0</v>
      </c>
      <c r="O5" s="5" t="n">
        <v>1215327.0</v>
      </c>
      <c r="P5" s="5" t="n">
        <v>355702.0</v>
      </c>
      <c r="Q5" s="11" t="n">
        <f si="2" t="shared"/>
        <v>55713.0</v>
      </c>
      <c r="R5" s="6" t="n">
        <f si="0" t="shared"/>
        <v>6.384542207384273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1257.0</v>
      </c>
      <c r="E6" s="5" t="n">
        <v>6755.0</v>
      </c>
      <c r="F6" s="5" t="n">
        <v>23348.0</v>
      </c>
      <c r="G6" s="5" t="n">
        <v>6721.0</v>
      </c>
      <c r="H6" s="5" t="n">
        <v>3434.0</v>
      </c>
      <c r="I6" s="5" t="n">
        <v>1105.0</v>
      </c>
      <c r="J6" s="5" t="n">
        <v>489.0</v>
      </c>
      <c r="K6" s="5" t="n">
        <v>494.0</v>
      </c>
      <c r="L6" s="5" t="n">
        <v>388.0</v>
      </c>
      <c r="M6" s="5" t="n">
        <v>4327.0</v>
      </c>
      <c r="N6" s="11" t="n">
        <f si="1" t="shared"/>
        <v>48318.0</v>
      </c>
      <c r="O6" s="5" t="n">
        <v>584449.0</v>
      </c>
      <c r="P6" s="5" t="n">
        <v>204183.0</v>
      </c>
      <c r="Q6" s="11" t="n">
        <f si="2" t="shared"/>
        <v>43991.0</v>
      </c>
      <c r="R6" s="6" t="n">
        <f si="0" t="shared"/>
        <v>4.641472119297129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172.0</v>
      </c>
      <c r="E7" s="5" t="n">
        <v>114.0</v>
      </c>
      <c r="F7" s="5" t="n">
        <v>257.0</v>
      </c>
      <c r="G7" s="5" t="n">
        <v>427.0</v>
      </c>
      <c r="H7" s="5" t="n">
        <v>584.0</v>
      </c>
      <c r="I7" s="5" t="n">
        <v>407.0</v>
      </c>
      <c r="J7" s="5" t="n">
        <v>182.0</v>
      </c>
      <c r="K7" s="5" t="n">
        <v>220.0</v>
      </c>
      <c r="L7" s="5" t="n">
        <v>100.0</v>
      </c>
      <c r="M7" s="5" t="n">
        <v>849.0</v>
      </c>
      <c r="N7" s="11" t="n">
        <f si="1" t="shared"/>
        <v>3312.0</v>
      </c>
      <c r="O7" s="5" t="n">
        <v>251572.0</v>
      </c>
      <c r="P7" s="5" t="n">
        <v>32719.0</v>
      </c>
      <c r="Q7" s="11" t="n">
        <f si="2" t="shared"/>
        <v>2463.0</v>
      </c>
      <c r="R7" s="6" t="n">
        <f si="0" t="shared"/>
        <v>13.284206252537556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46.0</v>
      </c>
      <c r="E8" s="5" t="n">
        <v>109.0</v>
      </c>
      <c r="F8" s="5" t="n">
        <v>173.0</v>
      </c>
      <c r="G8" s="5" t="n">
        <v>164.0</v>
      </c>
      <c r="H8" s="5" t="n">
        <v>312.0</v>
      </c>
      <c r="I8" s="5" t="n">
        <v>170.0</v>
      </c>
      <c r="J8" s="5" t="n">
        <v>111.0</v>
      </c>
      <c r="K8" s="5" t="n">
        <v>56.0</v>
      </c>
      <c r="L8" s="5" t="n">
        <v>29.0</v>
      </c>
      <c r="M8" s="5" t="n">
        <v>165.0</v>
      </c>
      <c r="N8" s="11" t="n">
        <f si="1" t="shared"/>
        <v>1335.0</v>
      </c>
      <c r="O8" s="5" t="n">
        <v>71608.0</v>
      </c>
      <c r="P8" s="5" t="n">
        <v>12184.0</v>
      </c>
      <c r="Q8" s="11" t="n">
        <f si="2" t="shared"/>
        <v>1170.0</v>
      </c>
      <c r="R8" s="6" t="n">
        <f si="0" t="shared"/>
        <v>10.413675213675214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997.0</v>
      </c>
      <c r="E9" s="5" t="n">
        <v>674.0</v>
      </c>
      <c r="F9" s="5" t="n">
        <v>2296.0</v>
      </c>
      <c r="G9" s="5" t="n">
        <v>4122.0</v>
      </c>
      <c r="H9" s="5" t="n">
        <v>14255.0</v>
      </c>
      <c r="I9" s="5" t="n">
        <v>6181.0</v>
      </c>
      <c r="J9" s="5" t="n">
        <v>1227.0</v>
      </c>
      <c r="K9" s="5" t="n">
        <v>490.0</v>
      </c>
      <c r="L9" s="5" t="n">
        <v>508.0</v>
      </c>
      <c r="M9" s="5" t="n">
        <v>4141.0</v>
      </c>
      <c r="N9" s="11" t="n">
        <f si="1" t="shared"/>
        <v>34891.0</v>
      </c>
      <c r="O9" s="5" t="n">
        <v>1484107.0</v>
      </c>
      <c r="P9" s="5" t="n">
        <v>258081.0</v>
      </c>
      <c r="Q9" s="11" t="n">
        <f si="2" t="shared"/>
        <v>30750.0</v>
      </c>
      <c r="R9" s="6" t="n">
        <f si="0" t="shared"/>
        <v>8.392878048780489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784.0</v>
      </c>
      <c r="E10" s="5" t="n">
        <v>1132.0</v>
      </c>
      <c r="F10" s="5" t="n">
        <v>2378.0</v>
      </c>
      <c r="G10" s="5" t="n">
        <v>4790.0</v>
      </c>
      <c r="H10" s="5" t="n">
        <v>19662.0</v>
      </c>
      <c r="I10" s="5" t="n">
        <v>12436.0</v>
      </c>
      <c r="J10" s="5" t="n">
        <v>1055.0</v>
      </c>
      <c r="K10" s="5" t="n">
        <v>215.0</v>
      </c>
      <c r="L10" s="5" t="n">
        <v>124.0</v>
      </c>
      <c r="M10" s="5" t="n">
        <v>623.0</v>
      </c>
      <c r="N10" s="11" t="n">
        <f si="1" t="shared"/>
        <v>43199.0</v>
      </c>
      <c r="O10" s="5" t="n">
        <v>391766.0</v>
      </c>
      <c r="P10" s="5" t="n">
        <v>308352.0</v>
      </c>
      <c r="Q10" s="11" t="n">
        <f si="2" t="shared"/>
        <v>42576.0</v>
      </c>
      <c r="R10" s="6" t="n">
        <f si="0" t="shared"/>
        <v>7.2423900789177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662.0</v>
      </c>
      <c r="E11" s="5" t="n">
        <v>238.0</v>
      </c>
      <c r="F11" s="5" t="n">
        <v>443.0</v>
      </c>
      <c r="G11" s="5" t="n">
        <v>667.0</v>
      </c>
      <c r="H11" s="5" t="n">
        <v>2340.0</v>
      </c>
      <c r="I11" s="5" t="n">
        <v>2825.0</v>
      </c>
      <c r="J11" s="5" t="n">
        <v>827.0</v>
      </c>
      <c r="K11" s="5" t="n">
        <v>696.0</v>
      </c>
      <c r="L11" s="5" t="n">
        <v>212.0</v>
      </c>
      <c r="M11" s="5" t="n">
        <v>8899.0</v>
      </c>
      <c r="N11" s="11" t="n">
        <f si="1" t="shared"/>
        <v>17809.0</v>
      </c>
      <c r="O11" s="5" t="n">
        <v>1.1712764E7</v>
      </c>
      <c r="P11" s="5" t="n">
        <v>111963.0</v>
      </c>
      <c r="Q11" s="11" t="n">
        <f si="2" t="shared"/>
        <v>8910.0</v>
      </c>
      <c r="R11" s="6" t="n">
        <f si="0" t="shared"/>
        <v>12.565993265993265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1034.0</v>
      </c>
      <c r="E12" s="5" t="n">
        <v>2623.0</v>
      </c>
      <c r="F12" s="5" t="n">
        <v>6090.0</v>
      </c>
      <c r="G12" s="5" t="n">
        <v>4782.0</v>
      </c>
      <c r="H12" s="5" t="n">
        <v>5013.0</v>
      </c>
      <c r="I12" s="5" t="n">
        <v>3175.0</v>
      </c>
      <c r="J12" s="5" t="n">
        <v>488.0</v>
      </c>
      <c r="K12" s="5" t="n">
        <v>491.0</v>
      </c>
      <c r="L12" s="5" t="n">
        <v>281.0</v>
      </c>
      <c r="M12" s="5" t="n">
        <v>7929.0</v>
      </c>
      <c r="N12" s="11" t="n">
        <f si="1" t="shared"/>
        <v>31906.0</v>
      </c>
      <c r="O12" s="5" t="n">
        <v>9710723.0</v>
      </c>
      <c r="P12" s="5" t="n">
        <v>160118.0</v>
      </c>
      <c r="Q12" s="11" t="n">
        <f si="2" t="shared"/>
        <v>23977.0</v>
      </c>
      <c r="R12" s="6" t="n">
        <f si="0" t="shared"/>
        <v>6.677983067105977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342.0</v>
      </c>
      <c r="E13" s="5" t="n">
        <v>1854.0</v>
      </c>
      <c r="F13" s="5" t="n">
        <v>6187.0</v>
      </c>
      <c r="G13" s="5" t="n">
        <v>4367.0</v>
      </c>
      <c r="H13" s="5" t="n">
        <v>2780.0</v>
      </c>
      <c r="I13" s="5" t="n">
        <v>4491.0</v>
      </c>
      <c r="J13" s="5" t="n">
        <v>320.0</v>
      </c>
      <c r="K13" s="5" t="n">
        <v>426.0</v>
      </c>
      <c r="L13" s="5" t="n">
        <v>401.0</v>
      </c>
      <c r="M13" s="5" t="n">
        <v>3850.0</v>
      </c>
      <c r="N13" s="11" t="n">
        <f si="1" t="shared"/>
        <v>25018.0</v>
      </c>
      <c r="O13" s="5" t="n">
        <v>3332218.0</v>
      </c>
      <c r="P13" s="5" t="n">
        <v>166764.0</v>
      </c>
      <c r="Q13" s="11" t="n">
        <f si="2" t="shared"/>
        <v>21168.0</v>
      </c>
      <c r="R13" s="6" t="n">
        <f si="0" t="shared"/>
        <v>7.8781179138322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207.0</v>
      </c>
      <c r="E14" s="5" t="n">
        <v>455.0</v>
      </c>
      <c r="F14" s="5" t="n">
        <v>1948.0</v>
      </c>
      <c r="G14" s="5" t="n">
        <v>7226.0</v>
      </c>
      <c r="H14" s="5" t="n">
        <v>2390.0</v>
      </c>
      <c r="I14" s="5" t="n">
        <v>2347.0</v>
      </c>
      <c r="J14" s="5" t="n">
        <v>747.0</v>
      </c>
      <c r="K14" s="5" t="n">
        <v>814.0</v>
      </c>
      <c r="L14" s="5" t="n">
        <v>1379.0</v>
      </c>
      <c r="M14" s="5" t="n">
        <v>14875.0</v>
      </c>
      <c r="N14" s="11" t="n">
        <f si="1" t="shared"/>
        <v>32388.0</v>
      </c>
      <c r="O14" s="5" t="n">
        <v>1.5381827E7</v>
      </c>
      <c r="P14" s="5" t="n">
        <v>242907.0</v>
      </c>
      <c r="Q14" s="11" t="n">
        <f si="2" t="shared"/>
        <v>17513.0</v>
      </c>
      <c r="R14" s="6" t="n">
        <f si="0" t="shared"/>
        <v>13.870096499743047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97.0</v>
      </c>
      <c r="E15" s="5" t="n">
        <f ref="E15:M15" si="3" t="shared">E16-E9-E10-E11-E12-E13-E14</f>
        <v>22.0</v>
      </c>
      <c r="F15" s="5" t="n">
        <f si="3" t="shared"/>
        <v>126.0</v>
      </c>
      <c r="G15" s="5" t="n">
        <f si="3" t="shared"/>
        <v>278.0</v>
      </c>
      <c r="H15" s="5" t="n">
        <f si="3" t="shared"/>
        <v>330.0</v>
      </c>
      <c r="I15" s="5" t="n">
        <f si="3" t="shared"/>
        <v>254.0</v>
      </c>
      <c r="J15" s="5" t="n">
        <f si="3" t="shared"/>
        <v>168.0</v>
      </c>
      <c r="K15" s="5" t="n">
        <f si="3" t="shared"/>
        <v>71.0</v>
      </c>
      <c r="L15" s="5" t="n">
        <f si="3" t="shared"/>
        <v>30.0</v>
      </c>
      <c r="M15" s="5" t="n">
        <f si="3" t="shared"/>
        <v>313.0</v>
      </c>
      <c r="N15" s="5" t="n">
        <f ref="N15" si="4" t="shared">N16-N9-N10-N11-N12-N13-N14</f>
        <v>1689.0</v>
      </c>
      <c r="O15" s="5" t="n">
        <f>O16-O9-O10-O11-O12-O13-O14</f>
        <v>160880.0</v>
      </c>
      <c r="P15" s="5" t="n">
        <f>P16-P9-P10-P11-P12-P13-P14</f>
        <v>16035.0</v>
      </c>
      <c r="Q15" s="11" t="n">
        <f si="2" t="shared"/>
        <v>1376.0</v>
      </c>
      <c r="R15" s="6" t="n">
        <f si="0" t="shared"/>
        <v>11.653343023255815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4123.0</v>
      </c>
      <c r="E16" s="5" t="n">
        <v>6998.0</v>
      </c>
      <c r="F16" s="5" t="n">
        <v>19468.0</v>
      </c>
      <c r="G16" s="5" t="n">
        <v>26232.0</v>
      </c>
      <c r="H16" s="5" t="n">
        <v>46770.0</v>
      </c>
      <c r="I16" s="5" t="n">
        <v>31709.0</v>
      </c>
      <c r="J16" s="5" t="n">
        <v>4832.0</v>
      </c>
      <c r="K16" s="5" t="n">
        <v>3203.0</v>
      </c>
      <c r="L16" s="5" t="n">
        <v>2935.0</v>
      </c>
      <c r="M16" s="5" t="n">
        <v>40630.0</v>
      </c>
      <c r="N16" s="11" t="n">
        <f ref="N16:N48" si="5" t="shared">SUM(D16:M16)</f>
        <v>186900.0</v>
      </c>
      <c r="O16" s="5" t="n">
        <v>4.2174285E7</v>
      </c>
      <c r="P16" s="5" t="n">
        <v>1264220.0</v>
      </c>
      <c r="Q16" s="11" t="n">
        <f si="2" t="shared"/>
        <v>146270.0</v>
      </c>
      <c r="R16" s="6" t="n">
        <f si="0" t="shared"/>
        <v>8.643057359677309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114.0</v>
      </c>
      <c r="E17" s="5" t="n">
        <f ref="E17:M17" si="6" t="shared">E18-E16-E3-E4-E5-E6-E7-E8</f>
        <v>336.0</v>
      </c>
      <c r="F17" s="5" t="n">
        <f si="6" t="shared"/>
        <v>485.0</v>
      </c>
      <c r="G17" s="5" t="n">
        <f si="6" t="shared"/>
        <v>330.0</v>
      </c>
      <c r="H17" s="5" t="n">
        <f si="6" t="shared"/>
        <v>492.0</v>
      </c>
      <c r="I17" s="5" t="n">
        <f si="6" t="shared"/>
        <v>244.0</v>
      </c>
      <c r="J17" s="5" t="n">
        <f si="6" t="shared"/>
        <v>105.0</v>
      </c>
      <c r="K17" s="5" t="n">
        <f si="6" t="shared"/>
        <v>87.0</v>
      </c>
      <c r="L17" s="5" t="n">
        <f si="6" t="shared"/>
        <v>29.0</v>
      </c>
      <c r="M17" s="5" t="n">
        <f si="6" t="shared"/>
        <v>344.0</v>
      </c>
      <c r="N17" s="11" t="n">
        <f si="5" t="shared"/>
        <v>2566.0</v>
      </c>
      <c r="O17" s="5" t="n">
        <f>O18-O16-O3-O4-O5-O6-O7-O8</f>
        <v>155553.0</v>
      </c>
      <c r="P17" s="5" t="n">
        <f>P18-P16-P3-P4-P5-P6-P7-P8</f>
        <v>18119.0</v>
      </c>
      <c r="Q17" s="11" t="n">
        <f si="2" t="shared"/>
        <v>2222.0</v>
      </c>
      <c r="R17" s="6" t="n">
        <f si="0" t="shared"/>
        <v>8.154365436543655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15159.0</v>
      </c>
      <c r="E18" s="5" t="n">
        <v>40166.0</v>
      </c>
      <c r="F18" s="5" t="n">
        <v>87407.0</v>
      </c>
      <c r="G18" s="5" t="n">
        <v>69782.0</v>
      </c>
      <c r="H18" s="5" t="n">
        <v>88277.0</v>
      </c>
      <c r="I18" s="5" t="n">
        <v>46874.0</v>
      </c>
      <c r="J18" s="5" t="n">
        <v>9753.0</v>
      </c>
      <c r="K18" s="5" t="n">
        <v>6383.0</v>
      </c>
      <c r="L18" s="5" t="n">
        <v>5714.0</v>
      </c>
      <c r="M18" s="5" t="n">
        <v>71268.0</v>
      </c>
      <c r="N18" s="11" t="n">
        <f si="5" t="shared"/>
        <v>440783.0</v>
      </c>
      <c r="O18" s="5" t="n">
        <v>4.6797669E7</v>
      </c>
      <c r="P18" s="5" t="n">
        <v>2576991.0</v>
      </c>
      <c r="Q18" s="11" t="n">
        <f si="2" t="shared"/>
        <v>369515.0</v>
      </c>
      <c r="R18" s="6" t="n">
        <f si="0" t="shared"/>
        <v>6.973982111686941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514.0</v>
      </c>
      <c r="E19" s="5" t="n">
        <v>438.0</v>
      </c>
      <c r="F19" s="5" t="n">
        <v>597.0</v>
      </c>
      <c r="G19" s="5" t="n">
        <v>573.0</v>
      </c>
      <c r="H19" s="5" t="n">
        <v>991.0</v>
      </c>
      <c r="I19" s="5" t="n">
        <v>918.0</v>
      </c>
      <c r="J19" s="5" t="n">
        <v>461.0</v>
      </c>
      <c r="K19" s="5" t="n">
        <v>289.0</v>
      </c>
      <c r="L19" s="5" t="n">
        <v>187.0</v>
      </c>
      <c r="M19" s="5" t="n">
        <v>988.0</v>
      </c>
      <c r="N19" s="11" t="n">
        <f si="5" t="shared"/>
        <v>5956.0</v>
      </c>
      <c r="O19" s="5" t="n">
        <v>245967.0</v>
      </c>
      <c r="P19" s="5" t="n">
        <v>57285.0</v>
      </c>
      <c r="Q19" s="11" t="n">
        <f si="2" t="shared"/>
        <v>4968.0</v>
      </c>
      <c r="R19" s="6" t="n">
        <f si="0" t="shared"/>
        <v>11.530797101449275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3574.0</v>
      </c>
      <c r="E20" s="5" t="n">
        <v>3078.0</v>
      </c>
      <c r="F20" s="5" t="n">
        <v>4034.0</v>
      </c>
      <c r="G20" s="5" t="n">
        <v>4073.0</v>
      </c>
      <c r="H20" s="5" t="n">
        <v>8215.0</v>
      </c>
      <c r="I20" s="5" t="n">
        <v>10412.0</v>
      </c>
      <c r="J20" s="5" t="n">
        <v>5483.0</v>
      </c>
      <c r="K20" s="5" t="n">
        <v>1753.0</v>
      </c>
      <c r="L20" s="5" t="n">
        <v>1266.0</v>
      </c>
      <c r="M20" s="5" t="n">
        <v>5595.0</v>
      </c>
      <c r="N20" s="11" t="n">
        <f si="5" t="shared"/>
        <v>47483.0</v>
      </c>
      <c r="O20" s="5" t="n">
        <v>1292599.0</v>
      </c>
      <c r="P20" s="5" t="n">
        <v>486312.0</v>
      </c>
      <c r="Q20" s="11" t="n">
        <f si="2" t="shared"/>
        <v>41888.0</v>
      </c>
      <c r="R20" s="6" t="n">
        <f si="0" t="shared"/>
        <v>11.6098166539343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10.0</v>
      </c>
      <c r="E21" s="5" t="n">
        <v>10.0</v>
      </c>
      <c r="F21" s="5" t="n">
        <v>14.0</v>
      </c>
      <c r="G21" s="5" t="n">
        <v>17.0</v>
      </c>
      <c r="H21" s="5" t="n">
        <v>55.0</v>
      </c>
      <c r="I21" s="5" t="n">
        <v>41.0</v>
      </c>
      <c r="J21" s="5" t="n">
        <v>31.0</v>
      </c>
      <c r="K21" s="5" t="n">
        <v>18.0</v>
      </c>
      <c r="L21" s="5" t="n">
        <v>5.0</v>
      </c>
      <c r="M21" s="5" t="n">
        <v>46.0</v>
      </c>
      <c r="N21" s="11" t="n">
        <f si="5" t="shared"/>
        <v>247.0</v>
      </c>
      <c r="O21" s="5" t="n">
        <v>15247.0</v>
      </c>
      <c r="P21" s="5" t="n">
        <v>2683.0</v>
      </c>
      <c r="Q21" s="11" t="n">
        <f si="2" t="shared"/>
        <v>201.0</v>
      </c>
      <c r="R21" s="6" t="n">
        <f si="0" t="shared"/>
        <v>13.348258706467663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8.0</v>
      </c>
      <c r="E22" s="5" t="n">
        <v>10.0</v>
      </c>
      <c r="F22" s="5" t="n">
        <v>29.0</v>
      </c>
      <c r="G22" s="5" t="n">
        <v>21.0</v>
      </c>
      <c r="H22" s="5" t="n">
        <v>103.0</v>
      </c>
      <c r="I22" s="5" t="n">
        <v>47.0</v>
      </c>
      <c r="J22" s="5" t="n">
        <v>16.0</v>
      </c>
      <c r="K22" s="5" t="n">
        <v>11.0</v>
      </c>
      <c r="L22" s="5" t="n">
        <v>14.0</v>
      </c>
      <c r="M22" s="5" t="n">
        <v>37.0</v>
      </c>
      <c r="N22" s="11" t="n">
        <f si="5" t="shared"/>
        <v>296.0</v>
      </c>
      <c r="O22" s="5" t="n">
        <v>13189.0</v>
      </c>
      <c r="P22" s="5" t="n">
        <v>3229.0</v>
      </c>
      <c r="Q22" s="11" t="n">
        <f si="2" t="shared"/>
        <v>259.0</v>
      </c>
      <c r="R22" s="6" t="n">
        <f si="0" t="shared"/>
        <v>12.467181467181467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6.0</v>
      </c>
      <c r="F23" s="5" t="n">
        <v>6.0</v>
      </c>
      <c r="G23" s="5" t="n">
        <v>2.0</v>
      </c>
      <c r="H23" s="5" t="n">
        <v>12.0</v>
      </c>
      <c r="I23" s="5" t="n">
        <v>10.0</v>
      </c>
      <c r="J23" s="5" t="n">
        <v>4.0</v>
      </c>
      <c r="K23" s="5" t="n">
        <v>3.0</v>
      </c>
      <c r="L23" s="5" t="n">
        <v>2.0</v>
      </c>
      <c r="M23" s="5" t="n">
        <v>10.0</v>
      </c>
      <c r="N23" s="11" t="n">
        <f si="5" t="shared"/>
        <v>55.0</v>
      </c>
      <c r="O23" s="5" t="n">
        <v>3649.0</v>
      </c>
      <c r="P23" s="5" t="n">
        <v>572.0</v>
      </c>
      <c r="Q23" s="11" t="n">
        <f si="2" t="shared"/>
        <v>45.0</v>
      </c>
      <c r="R23" s="6" t="n">
        <f si="0" t="shared"/>
        <v>12.71111111111111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30.0</v>
      </c>
      <c r="E24" s="5" t="n">
        <f ref="E24:M24" si="7" t="shared">E25-E19-E20-E21-E22-E23</f>
        <v>31.0</v>
      </c>
      <c r="F24" s="5" t="n">
        <f si="7" t="shared"/>
        <v>44.0</v>
      </c>
      <c r="G24" s="5" t="n">
        <f si="7" t="shared"/>
        <v>57.0</v>
      </c>
      <c r="H24" s="5" t="n">
        <f si="7" t="shared"/>
        <v>143.0</v>
      </c>
      <c r="I24" s="5" t="n">
        <f si="7" t="shared"/>
        <v>127.0</v>
      </c>
      <c r="J24" s="5" t="n">
        <f si="7" t="shared"/>
        <v>130.0</v>
      </c>
      <c r="K24" s="5" t="n">
        <f si="7" t="shared"/>
        <v>51.0</v>
      </c>
      <c r="L24" s="5" t="n">
        <f si="7" t="shared"/>
        <v>87.0</v>
      </c>
      <c r="M24" s="5" t="n">
        <f si="7" t="shared"/>
        <v>460.0</v>
      </c>
      <c r="N24" s="11" t="n">
        <f si="5" t="shared"/>
        <v>1160.0</v>
      </c>
      <c r="O24" s="5" t="n">
        <f>O25-O19-O20-O21-O22-O23</f>
        <v>190978.0</v>
      </c>
      <c r="P24" s="5" t="n">
        <f>P25-P19-P20-P21-P22-P23</f>
        <v>14634.0</v>
      </c>
      <c r="Q24" s="11" t="n">
        <f si="2" t="shared"/>
        <v>700.0</v>
      </c>
      <c r="R24" s="6" t="n">
        <f si="0" t="shared"/>
        <v>20.905714285714286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4136.0</v>
      </c>
      <c r="E25" s="5" t="n">
        <v>3573.0</v>
      </c>
      <c r="F25" s="5" t="n">
        <v>4724.0</v>
      </c>
      <c r="G25" s="5" t="n">
        <v>4743.0</v>
      </c>
      <c r="H25" s="5" t="n">
        <v>9519.0</v>
      </c>
      <c r="I25" s="5" t="n">
        <v>11555.0</v>
      </c>
      <c r="J25" s="5" t="n">
        <v>6125.0</v>
      </c>
      <c r="K25" s="5" t="n">
        <v>2125.0</v>
      </c>
      <c r="L25" s="5" t="n">
        <v>1561.0</v>
      </c>
      <c r="M25" s="5" t="n">
        <v>7136.0</v>
      </c>
      <c r="N25" s="11" t="n">
        <f si="5" t="shared"/>
        <v>55197.0</v>
      </c>
      <c r="O25" s="5" t="n">
        <v>1761629.0</v>
      </c>
      <c r="P25" s="5" t="n">
        <v>564715.0</v>
      </c>
      <c r="Q25" s="11" t="n">
        <f si="2" t="shared"/>
        <v>48061.0</v>
      </c>
      <c r="R25" s="6" t="n">
        <f si="0" t="shared"/>
        <v>11.749963587940325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43.0</v>
      </c>
      <c r="E26" s="5" t="n">
        <v>49.0</v>
      </c>
      <c r="F26" s="5" t="n">
        <v>28.0</v>
      </c>
      <c r="G26" s="5" t="n">
        <v>33.0</v>
      </c>
      <c r="H26" s="5" t="n">
        <v>64.0</v>
      </c>
      <c r="I26" s="5" t="n">
        <v>72.0</v>
      </c>
      <c r="J26" s="5" t="n">
        <v>44.0</v>
      </c>
      <c r="K26" s="5" t="n">
        <v>34.0</v>
      </c>
      <c r="L26" s="5" t="n">
        <v>28.0</v>
      </c>
      <c r="M26" s="5" t="n">
        <v>99.0</v>
      </c>
      <c r="N26" s="11" t="n">
        <f si="5" t="shared"/>
        <v>494.0</v>
      </c>
      <c r="O26" s="5" t="n">
        <v>18615.0</v>
      </c>
      <c r="P26" s="5" t="n">
        <v>6163.0</v>
      </c>
      <c r="Q26" s="11" t="n">
        <f si="2" t="shared"/>
        <v>395.0</v>
      </c>
      <c r="R26" s="6" t="n">
        <f si="0" t="shared"/>
        <v>15.60253164556962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135.0</v>
      </c>
      <c r="E27" s="5" t="n">
        <v>192.0</v>
      </c>
      <c r="F27" s="5" t="n">
        <v>249.0</v>
      </c>
      <c r="G27" s="5" t="n">
        <v>229.0</v>
      </c>
      <c r="H27" s="5" t="n">
        <v>392.0</v>
      </c>
      <c r="I27" s="5" t="n">
        <v>439.0</v>
      </c>
      <c r="J27" s="5" t="n">
        <v>303.0</v>
      </c>
      <c r="K27" s="5" t="n">
        <v>241.0</v>
      </c>
      <c r="L27" s="5" t="n">
        <v>257.0</v>
      </c>
      <c r="M27" s="5" t="n">
        <v>824.0</v>
      </c>
      <c r="N27" s="11" t="n">
        <f si="5" t="shared"/>
        <v>3261.0</v>
      </c>
      <c r="O27" s="5" t="n">
        <v>199095.0</v>
      </c>
      <c r="P27" s="5" t="n">
        <v>45760.0</v>
      </c>
      <c r="Q27" s="11" t="n">
        <f si="2" t="shared"/>
        <v>2437.0</v>
      </c>
      <c r="R27" s="6" t="n">
        <f si="0" t="shared"/>
        <v>18.77718506360279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141.0</v>
      </c>
      <c r="E28" s="5" t="n">
        <v>281.0</v>
      </c>
      <c r="F28" s="5" t="n">
        <v>312.0</v>
      </c>
      <c r="G28" s="5" t="n">
        <v>290.0</v>
      </c>
      <c r="H28" s="5" t="n">
        <v>605.0</v>
      </c>
      <c r="I28" s="5" t="n">
        <v>755.0</v>
      </c>
      <c r="J28" s="5" t="n">
        <v>439.0</v>
      </c>
      <c r="K28" s="5" t="n">
        <v>231.0</v>
      </c>
      <c r="L28" s="5" t="n">
        <v>205.0</v>
      </c>
      <c r="M28" s="5" t="n">
        <v>551.0</v>
      </c>
      <c r="N28" s="11" t="n">
        <f si="5" t="shared"/>
        <v>3810.0</v>
      </c>
      <c r="O28" s="5" t="n">
        <v>140928.0</v>
      </c>
      <c r="P28" s="5" t="n">
        <v>49434.0</v>
      </c>
      <c r="Q28" s="11" t="n">
        <f si="2" t="shared"/>
        <v>3259.0</v>
      </c>
      <c r="R28" s="6" t="n">
        <f si="0" t="shared"/>
        <v>15.168456581773551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70.0</v>
      </c>
      <c r="E29" s="5" t="n">
        <v>127.0</v>
      </c>
      <c r="F29" s="5" t="n">
        <v>114.0</v>
      </c>
      <c r="G29" s="5" t="n">
        <v>74.0</v>
      </c>
      <c r="H29" s="5" t="n">
        <v>155.0</v>
      </c>
      <c r="I29" s="5" t="n">
        <v>133.0</v>
      </c>
      <c r="J29" s="5" t="n">
        <v>65.0</v>
      </c>
      <c r="K29" s="5" t="n">
        <v>61.0</v>
      </c>
      <c r="L29" s="5" t="n">
        <v>34.0</v>
      </c>
      <c r="M29" s="5" t="n">
        <v>187.0</v>
      </c>
      <c r="N29" s="11" t="n">
        <f si="5" t="shared"/>
        <v>1020.0</v>
      </c>
      <c r="O29" s="5" t="n">
        <v>36798.0</v>
      </c>
      <c r="P29" s="5" t="n">
        <v>9665.0</v>
      </c>
      <c r="Q29" s="11" t="n">
        <f si="2" t="shared"/>
        <v>833.0</v>
      </c>
      <c r="R29" s="6" t="n">
        <f si="0" t="shared"/>
        <v>11.602641056422568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127.0</v>
      </c>
      <c r="E30" s="5" t="n">
        <v>101.0</v>
      </c>
      <c r="F30" s="5" t="n">
        <v>126.0</v>
      </c>
      <c r="G30" s="5" t="n">
        <v>148.0</v>
      </c>
      <c r="H30" s="5" t="n">
        <v>263.0</v>
      </c>
      <c r="I30" s="5" t="n">
        <v>294.0</v>
      </c>
      <c r="J30" s="5" t="n">
        <v>225.0</v>
      </c>
      <c r="K30" s="5" t="n">
        <v>112.0</v>
      </c>
      <c r="L30" s="5" t="n">
        <v>90.0</v>
      </c>
      <c r="M30" s="5" t="n">
        <v>206.0</v>
      </c>
      <c r="N30" s="11" t="n">
        <f si="5" t="shared"/>
        <v>1692.0</v>
      </c>
      <c r="O30" s="5" t="n">
        <v>52415.0</v>
      </c>
      <c r="P30" s="5" t="n">
        <v>22495.0</v>
      </c>
      <c r="Q30" s="11" t="n">
        <f si="2" t="shared"/>
        <v>1486.0</v>
      </c>
      <c r="R30" s="6" t="n">
        <f si="0" t="shared"/>
        <v>15.137954239569314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23.0</v>
      </c>
      <c r="E31" s="5" t="n">
        <v>45.0</v>
      </c>
      <c r="F31" s="5" t="n">
        <v>54.0</v>
      </c>
      <c r="G31" s="5" t="n">
        <v>38.0</v>
      </c>
      <c r="H31" s="5" t="n">
        <v>89.0</v>
      </c>
      <c r="I31" s="5" t="n">
        <v>119.0</v>
      </c>
      <c r="J31" s="5" t="n">
        <v>66.0</v>
      </c>
      <c r="K31" s="5" t="n">
        <v>40.0</v>
      </c>
      <c r="L31" s="5" t="n">
        <v>21.0</v>
      </c>
      <c r="M31" s="5" t="n">
        <v>46.0</v>
      </c>
      <c r="N31" s="11" t="n">
        <f si="5" t="shared"/>
        <v>541.0</v>
      </c>
      <c r="O31" s="5" t="n">
        <v>22067.0</v>
      </c>
      <c r="P31" s="5" t="n">
        <v>7061.0</v>
      </c>
      <c r="Q31" s="11" t="n">
        <f si="2" t="shared"/>
        <v>495.0</v>
      </c>
      <c r="R31" s="6" t="n">
        <f si="0" t="shared"/>
        <v>14.264646464646464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49.0</v>
      </c>
      <c r="E32" s="5" t="n">
        <v>63.0</v>
      </c>
      <c r="F32" s="5" t="n">
        <v>77.0</v>
      </c>
      <c r="G32" s="5" t="n">
        <v>64.0</v>
      </c>
      <c r="H32" s="5" t="n">
        <v>124.0</v>
      </c>
      <c r="I32" s="5" t="n">
        <v>83.0</v>
      </c>
      <c r="J32" s="5" t="n">
        <v>65.0</v>
      </c>
      <c r="K32" s="5" t="n">
        <v>52.0</v>
      </c>
      <c r="L32" s="5" t="n">
        <v>58.0</v>
      </c>
      <c r="M32" s="5" t="n">
        <v>148.0</v>
      </c>
      <c r="N32" s="11" t="n">
        <f si="5" t="shared"/>
        <v>783.0</v>
      </c>
      <c r="O32" s="5" t="n">
        <v>51418.0</v>
      </c>
      <c r="P32" s="5" t="n">
        <v>10375.0</v>
      </c>
      <c r="Q32" s="11" t="n">
        <f si="2" t="shared"/>
        <v>635.0</v>
      </c>
      <c r="R32" s="6" t="n">
        <f si="0" t="shared"/>
        <v>16.338582677165356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402.0</v>
      </c>
      <c r="E33" s="5" t="n">
        <v>296.0</v>
      </c>
      <c r="F33" s="5" t="n">
        <v>408.0</v>
      </c>
      <c r="G33" s="5" t="n">
        <v>355.0</v>
      </c>
      <c r="H33" s="5" t="n">
        <v>723.0</v>
      </c>
      <c r="I33" s="5" t="n">
        <v>648.0</v>
      </c>
      <c r="J33" s="5" t="n">
        <v>383.0</v>
      </c>
      <c r="K33" s="5" t="n">
        <v>312.0</v>
      </c>
      <c r="L33" s="5" t="n">
        <v>239.0</v>
      </c>
      <c r="M33" s="5" t="n">
        <v>722.0</v>
      </c>
      <c r="N33" s="11" t="n">
        <f si="5" t="shared"/>
        <v>4488.0</v>
      </c>
      <c r="O33" s="5" t="n">
        <v>226006.0</v>
      </c>
      <c r="P33" s="5" t="n">
        <v>55291.0</v>
      </c>
      <c r="Q33" s="11" t="n">
        <f si="2" t="shared"/>
        <v>3766.0</v>
      </c>
      <c r="R33" s="6" t="n">
        <f si="0" t="shared"/>
        <v>14.68162506638343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26.0</v>
      </c>
      <c r="E34" s="5" t="n">
        <v>47.0</v>
      </c>
      <c r="F34" s="5" t="n">
        <v>40.0</v>
      </c>
      <c r="G34" s="5" t="n">
        <v>25.0</v>
      </c>
      <c r="H34" s="5" t="n">
        <v>83.0</v>
      </c>
      <c r="I34" s="5" t="n">
        <v>76.0</v>
      </c>
      <c r="J34" s="5" t="n">
        <v>43.0</v>
      </c>
      <c r="K34" s="5" t="n">
        <v>38.0</v>
      </c>
      <c r="L34" s="5" t="n">
        <v>16.0</v>
      </c>
      <c r="M34" s="5" t="n">
        <v>92.0</v>
      </c>
      <c r="N34" s="11" t="n">
        <f si="5" t="shared"/>
        <v>486.0</v>
      </c>
      <c r="O34" s="5" t="n">
        <v>10169.0</v>
      </c>
      <c r="P34" s="5" t="n">
        <v>5485.0</v>
      </c>
      <c r="Q34" s="11" t="n">
        <f si="2" t="shared"/>
        <v>394.0</v>
      </c>
      <c r="R34" s="6" t="n">
        <f si="0" t="shared"/>
        <v>13.921319796954315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20.0</v>
      </c>
      <c r="E35" s="5" t="n">
        <v>3.0</v>
      </c>
      <c r="F35" s="5" t="n">
        <v>14.0</v>
      </c>
      <c r="G35" s="5" t="n">
        <v>10.0</v>
      </c>
      <c r="H35" s="5" t="n">
        <v>24.0</v>
      </c>
      <c r="I35" s="5" t="n">
        <v>8.0</v>
      </c>
      <c r="J35" s="5" t="n">
        <v>6.0</v>
      </c>
      <c r="K35" s="5" t="n">
        <v>2.0</v>
      </c>
      <c r="L35" s="5" t="n">
        <v>3.0</v>
      </c>
      <c r="M35" s="5" t="n">
        <v>23.0</v>
      </c>
      <c r="N35" s="11" t="n">
        <f si="5" t="shared"/>
        <v>113.0</v>
      </c>
      <c r="O35" s="5" t="n">
        <v>3402.0</v>
      </c>
      <c r="P35" s="5" t="n">
        <v>772.0</v>
      </c>
      <c r="Q35" s="11" t="n">
        <f si="2" t="shared"/>
        <v>90.0</v>
      </c>
      <c r="R35" s="6" t="n">
        <f si="0" t="shared"/>
        <v>8.577777777777778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21.0</v>
      </c>
      <c r="E36" s="5" t="n">
        <v>26.0</v>
      </c>
      <c r="F36" s="5" t="n">
        <v>31.0</v>
      </c>
      <c r="G36" s="5" t="n">
        <v>48.0</v>
      </c>
      <c r="H36" s="5" t="n">
        <v>117.0</v>
      </c>
      <c r="I36" s="5" t="n">
        <v>96.0</v>
      </c>
      <c r="J36" s="5" t="n">
        <v>49.0</v>
      </c>
      <c r="K36" s="5" t="n">
        <v>31.0</v>
      </c>
      <c r="L36" s="5" t="n">
        <v>29.0</v>
      </c>
      <c r="M36" s="5" t="n">
        <v>53.0</v>
      </c>
      <c r="N36" s="11" t="n">
        <f si="5" t="shared"/>
        <v>501.0</v>
      </c>
      <c r="O36" s="5" t="n">
        <v>15740.0</v>
      </c>
      <c r="P36" s="5" t="n">
        <v>6747.0</v>
      </c>
      <c r="Q36" s="11" t="n">
        <f si="2" t="shared"/>
        <v>448.0</v>
      </c>
      <c r="R36" s="6" t="n">
        <f si="0" t="shared"/>
        <v>15.060267857142858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17.0</v>
      </c>
      <c r="E37" s="5" t="n">
        <v>37.0</v>
      </c>
      <c r="F37" s="5" t="n">
        <v>47.0</v>
      </c>
      <c r="G37" s="5" t="n">
        <v>68.0</v>
      </c>
      <c r="H37" s="5" t="n">
        <v>185.0</v>
      </c>
      <c r="I37" s="5" t="n">
        <v>84.0</v>
      </c>
      <c r="J37" s="5" t="n">
        <v>56.0</v>
      </c>
      <c r="K37" s="5" t="n">
        <v>41.0</v>
      </c>
      <c r="L37" s="5" t="n">
        <v>29.0</v>
      </c>
      <c r="M37" s="5" t="n">
        <v>165.0</v>
      </c>
      <c r="N37" s="11" t="n">
        <f si="5" t="shared"/>
        <v>729.0</v>
      </c>
      <c r="O37" s="5" t="n">
        <v>70797.0</v>
      </c>
      <c r="P37" s="5" t="n">
        <v>7679.0</v>
      </c>
      <c r="Q37" s="11" t="n">
        <f si="2" t="shared"/>
        <v>564.0</v>
      </c>
      <c r="R37" s="6" t="n">
        <f si="0" t="shared"/>
        <v>13.615248226950355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293.0</v>
      </c>
      <c r="E38" s="5" t="n">
        <f ref="E38:M38" si="8" t="shared">E39-E26-E27-E28-E29-E30-E31-E32-E33-E34-E35-E36-E37</f>
        <v>219.0</v>
      </c>
      <c r="F38" s="5" t="n">
        <f si="8" t="shared"/>
        <v>301.0</v>
      </c>
      <c r="G38" s="5" t="n">
        <f si="8" t="shared"/>
        <v>318.0</v>
      </c>
      <c r="H38" s="5" t="n">
        <f si="8" t="shared"/>
        <v>656.0</v>
      </c>
      <c r="I38" s="5" t="n">
        <f si="8" t="shared"/>
        <v>559.0</v>
      </c>
      <c r="J38" s="5" t="n">
        <f si="8" t="shared"/>
        <v>339.0</v>
      </c>
      <c r="K38" s="5" t="n">
        <f si="8" t="shared"/>
        <v>285.0</v>
      </c>
      <c r="L38" s="5" t="n">
        <f si="8" t="shared"/>
        <v>209.0</v>
      </c>
      <c r="M38" s="5" t="n">
        <f si="8" t="shared"/>
        <v>916.0</v>
      </c>
      <c r="N38" s="11" t="n">
        <f si="5" t="shared"/>
        <v>4095.0</v>
      </c>
      <c r="O38" s="5" t="n">
        <f>O39-O26-O27-O28-O29-O30-O31-O32-O33-O34-O35-O36-O37</f>
        <v>228021.0</v>
      </c>
      <c r="P38" s="5" t="n">
        <f>P39-P26-P27-P28-P29-P30-P31-P32-P33-P34-P35-P36-P37</f>
        <v>48505.0</v>
      </c>
      <c r="Q38" s="11" t="n">
        <f si="2" t="shared"/>
        <v>3179.0</v>
      </c>
      <c r="R38" s="6" t="n">
        <f si="0" t="shared"/>
        <v>15.25794274929223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1367.0</v>
      </c>
      <c r="E39" s="5" t="n">
        <v>1486.0</v>
      </c>
      <c r="F39" s="5" t="n">
        <v>1801.0</v>
      </c>
      <c r="G39" s="5" t="n">
        <v>1700.0</v>
      </c>
      <c r="H39" s="5" t="n">
        <v>3480.0</v>
      </c>
      <c r="I39" s="5" t="n">
        <v>3366.0</v>
      </c>
      <c r="J39" s="5" t="n">
        <v>2083.0</v>
      </c>
      <c r="K39" s="5" t="n">
        <v>1480.0</v>
      </c>
      <c r="L39" s="5" t="n">
        <v>1218.0</v>
      </c>
      <c r="M39" s="5" t="n">
        <v>4032.0</v>
      </c>
      <c r="N39" s="11" t="n">
        <f si="5" t="shared"/>
        <v>22013.0</v>
      </c>
      <c r="O39" s="5" t="n">
        <v>1075471.0</v>
      </c>
      <c r="P39" s="5" t="n">
        <v>275432.0</v>
      </c>
      <c r="Q39" s="11" t="n">
        <f si="2" t="shared"/>
        <v>17981.0</v>
      </c>
      <c r="R39" s="6" t="n">
        <f si="0" t="shared"/>
        <v>15.317946721539403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336.0</v>
      </c>
      <c r="E40" s="5" t="n">
        <v>412.0</v>
      </c>
      <c r="F40" s="5" t="n">
        <v>600.0</v>
      </c>
      <c r="G40" s="5" t="n">
        <v>501.0</v>
      </c>
      <c r="H40" s="5" t="n">
        <v>1138.0</v>
      </c>
      <c r="I40" s="5" t="n">
        <v>992.0</v>
      </c>
      <c r="J40" s="5" t="n">
        <v>339.0</v>
      </c>
      <c r="K40" s="5" t="n">
        <v>159.0</v>
      </c>
      <c r="L40" s="5" t="n">
        <v>98.0</v>
      </c>
      <c r="M40" s="5" t="n">
        <v>978.0</v>
      </c>
      <c r="N40" s="11" t="n">
        <f si="5" t="shared"/>
        <v>5553.0</v>
      </c>
      <c r="O40" s="5" t="n">
        <v>96096.0</v>
      </c>
      <c r="P40" s="5" t="n">
        <v>43748.0</v>
      </c>
      <c r="Q40" s="11" t="n">
        <f si="2" t="shared"/>
        <v>4575.0</v>
      </c>
      <c r="R40" s="6" t="n">
        <f si="0" t="shared"/>
        <v>9.5624043715847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121.0</v>
      </c>
      <c r="E41" s="5" t="n">
        <v>102.0</v>
      </c>
      <c r="F41" s="5" t="n">
        <v>120.0</v>
      </c>
      <c r="G41" s="5" t="n">
        <v>80.0</v>
      </c>
      <c r="H41" s="5" t="n">
        <v>197.0</v>
      </c>
      <c r="I41" s="5" t="n">
        <v>185.0</v>
      </c>
      <c r="J41" s="5" t="n">
        <v>110.0</v>
      </c>
      <c r="K41" s="5" t="n">
        <v>40.0</v>
      </c>
      <c r="L41" s="5" t="n">
        <v>41.0</v>
      </c>
      <c r="M41" s="5" t="n">
        <v>139.0</v>
      </c>
      <c r="N41" s="11" t="n">
        <f si="5" t="shared"/>
        <v>1135.0</v>
      </c>
      <c r="O41" s="5" t="n">
        <v>36917.0</v>
      </c>
      <c r="P41" s="5" t="n">
        <v>11178.0</v>
      </c>
      <c r="Q41" s="11" t="n">
        <f si="2" t="shared"/>
        <v>996.0</v>
      </c>
      <c r="R41" s="6" t="n">
        <f si="0" t="shared"/>
        <v>11.22289156626506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15.0</v>
      </c>
      <c r="E42" s="5" t="n">
        <f ref="E42:M42" si="9" t="shared">E43-E40-E41</f>
        <v>1.0</v>
      </c>
      <c r="F42" s="5" t="n">
        <f si="9" t="shared"/>
        <v>5.0</v>
      </c>
      <c r="G42" s="5" t="n">
        <f si="9" t="shared"/>
        <v>13.0</v>
      </c>
      <c r="H42" s="5" t="n">
        <f si="9" t="shared"/>
        <v>27.0</v>
      </c>
      <c r="I42" s="5" t="n">
        <f si="9" t="shared"/>
        <v>42.0</v>
      </c>
      <c r="J42" s="5" t="n">
        <f si="9" t="shared"/>
        <v>18.0</v>
      </c>
      <c r="K42" s="5" t="n">
        <f si="9" t="shared"/>
        <v>7.0</v>
      </c>
      <c r="L42" s="5" t="n">
        <f si="9" t="shared"/>
        <v>8.0</v>
      </c>
      <c r="M42" s="5" t="n">
        <f si="9" t="shared"/>
        <v>57.0</v>
      </c>
      <c r="N42" s="11" t="n">
        <f si="5" t="shared"/>
        <v>193.0</v>
      </c>
      <c r="O42" s="5" t="n">
        <f>O43-O40-O41</f>
        <v>22986.0</v>
      </c>
      <c r="P42" s="5" t="n">
        <f>P43-P40-P41</f>
        <v>2072.0</v>
      </c>
      <c r="Q42" s="11" t="n">
        <f si="2" t="shared"/>
        <v>136.0</v>
      </c>
      <c r="R42" s="6" t="n">
        <f si="0" t="shared"/>
        <v>15.235294117647058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472.0</v>
      </c>
      <c r="E43" s="5" t="n">
        <v>515.0</v>
      </c>
      <c r="F43" s="5" t="n">
        <v>725.0</v>
      </c>
      <c r="G43" s="5" t="n">
        <v>594.0</v>
      </c>
      <c r="H43" s="5" t="n">
        <v>1362.0</v>
      </c>
      <c r="I43" s="5" t="n">
        <v>1219.0</v>
      </c>
      <c r="J43" s="5" t="n">
        <v>467.0</v>
      </c>
      <c r="K43" s="5" t="n">
        <v>206.0</v>
      </c>
      <c r="L43" s="5" t="n">
        <v>147.0</v>
      </c>
      <c r="M43" s="5" t="n">
        <v>1174.0</v>
      </c>
      <c r="N43" s="11" t="n">
        <f si="5" t="shared"/>
        <v>6881.0</v>
      </c>
      <c r="O43" s="5" t="n">
        <v>155999.0</v>
      </c>
      <c r="P43" s="5" t="n">
        <v>56998.0</v>
      </c>
      <c r="Q43" s="11" t="n">
        <f si="2" t="shared"/>
        <v>5707.0</v>
      </c>
      <c r="R43" s="6" t="n">
        <f si="0" t="shared"/>
        <v>9.987383914490977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11.0</v>
      </c>
      <c r="E44" s="8" t="n">
        <v>12.0</v>
      </c>
      <c r="F44" s="8" t="n">
        <v>14.0</v>
      </c>
      <c r="G44" s="8" t="n">
        <v>23.0</v>
      </c>
      <c r="H44" s="8" t="n">
        <v>43.0</v>
      </c>
      <c r="I44" s="8" t="n">
        <v>37.0</v>
      </c>
      <c r="J44" s="8" t="n">
        <v>22.0</v>
      </c>
      <c r="K44" s="8" t="n">
        <v>23.0</v>
      </c>
      <c r="L44" s="8" t="n">
        <v>25.0</v>
      </c>
      <c r="M44" s="8" t="n">
        <v>198.0</v>
      </c>
      <c r="N44" s="11" t="n">
        <f si="5" t="shared"/>
        <v>408.0</v>
      </c>
      <c r="O44" s="8" t="n">
        <v>99505.0</v>
      </c>
      <c r="P44" s="8" t="n">
        <v>4190.0</v>
      </c>
      <c r="Q44" s="11" t="n">
        <f si="2" t="shared"/>
        <v>210.0</v>
      </c>
      <c r="R44" s="6" t="n">
        <f si="0" t="shared"/>
        <v>19.952380952380953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9.0</v>
      </c>
      <c r="E45" s="8" t="n">
        <f ref="E45:M45" si="10" t="shared">E46-E44</f>
        <v>9.0</v>
      </c>
      <c r="F45" s="8" t="n">
        <f si="10" t="shared"/>
        <v>13.0</v>
      </c>
      <c r="G45" s="8" t="n">
        <f si="10" t="shared"/>
        <v>29.0</v>
      </c>
      <c r="H45" s="8" t="n">
        <f si="10" t="shared"/>
        <v>85.0</v>
      </c>
      <c r="I45" s="8" t="n">
        <f si="10" t="shared"/>
        <v>99.0</v>
      </c>
      <c r="J45" s="8" t="n">
        <f si="10" t="shared"/>
        <v>42.0</v>
      </c>
      <c r="K45" s="8" t="n">
        <f si="10" t="shared"/>
        <v>22.0</v>
      </c>
      <c r="L45" s="8" t="n">
        <f si="10" t="shared"/>
        <v>16.0</v>
      </c>
      <c r="M45" s="8" t="n">
        <f si="10" t="shared"/>
        <v>190.0</v>
      </c>
      <c r="N45" s="11" t="n">
        <f si="5" t="shared"/>
        <v>514.0</v>
      </c>
      <c r="O45" s="8" t="n">
        <f>O46-O44</f>
        <v>119606.0</v>
      </c>
      <c r="P45" s="8" t="n">
        <f>P46-P44</f>
        <v>4882.0</v>
      </c>
      <c r="Q45" s="11" t="n">
        <f si="2" t="shared"/>
        <v>324.0</v>
      </c>
      <c r="R45" s="6" t="n">
        <f si="0" t="shared"/>
        <v>15.067901234567902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20.0</v>
      </c>
      <c r="E46" s="8" t="n">
        <v>21.0</v>
      </c>
      <c r="F46" s="8" t="n">
        <v>27.0</v>
      </c>
      <c r="G46" s="8" t="n">
        <v>52.0</v>
      </c>
      <c r="H46" s="8" t="n">
        <v>128.0</v>
      </c>
      <c r="I46" s="8" t="n">
        <v>136.0</v>
      </c>
      <c r="J46" s="8" t="n">
        <v>64.0</v>
      </c>
      <c r="K46" s="8" t="n">
        <v>45.0</v>
      </c>
      <c r="L46" s="8" t="n">
        <v>41.0</v>
      </c>
      <c r="M46" s="8" t="n">
        <v>388.0</v>
      </c>
      <c r="N46" s="11" t="n">
        <f si="5" t="shared"/>
        <v>922.0</v>
      </c>
      <c r="O46" s="8" t="n">
        <v>219111.0</v>
      </c>
      <c r="P46" s="8" t="n">
        <v>9072.0</v>
      </c>
      <c r="Q46" s="11" t="n">
        <f si="2" t="shared"/>
        <v>534.0</v>
      </c>
      <c r="R46" s="6" t="n">
        <f si="0" t="shared"/>
        <v>16.98876404494382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3.0</v>
      </c>
      <c r="E47" s="5" t="n">
        <v>12.0</v>
      </c>
      <c r="F47" s="5" t="n">
        <v>15.0</v>
      </c>
      <c r="G47" s="5" t="n">
        <v>8.0</v>
      </c>
      <c r="H47" s="5" t="n">
        <v>8.0</v>
      </c>
      <c r="I47" s="5" t="n">
        <v>11.0</v>
      </c>
      <c r="J47" s="5" t="n">
        <v>1.0</v>
      </c>
      <c r="K47" s="5" t="n">
        <v>5.0</v>
      </c>
      <c r="L47" s="5" t="n">
        <v>1.0</v>
      </c>
      <c r="M47" s="5" t="n">
        <v>25.0</v>
      </c>
      <c r="N47" s="11" t="n">
        <f si="5" t="shared"/>
        <v>89.0</v>
      </c>
      <c r="O47" s="5" t="n">
        <v>15881.0</v>
      </c>
      <c r="P47" s="5" t="n">
        <v>635.0</v>
      </c>
      <c r="Q47" s="11" t="n">
        <f si="2" t="shared"/>
        <v>64.0</v>
      </c>
      <c r="R47" s="6" t="n">
        <f si="0" t="shared"/>
        <v>9.921875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21157.0</v>
      </c>
      <c r="E48" s="5" t="n">
        <f ref="E48:M48" si="11" t="shared">E47+E46+E43+E39+E25+E18</f>
        <v>45773.0</v>
      </c>
      <c r="F48" s="5" t="n">
        <f si="11" t="shared"/>
        <v>94699.0</v>
      </c>
      <c r="G48" s="5" t="n">
        <f si="11" t="shared"/>
        <v>76879.0</v>
      </c>
      <c r="H48" s="5" t="n">
        <f si="11" t="shared"/>
        <v>102774.0</v>
      </c>
      <c r="I48" s="5" t="n">
        <f si="11" t="shared"/>
        <v>63161.0</v>
      </c>
      <c r="J48" s="5" t="n">
        <f si="11" t="shared"/>
        <v>18493.0</v>
      </c>
      <c r="K48" s="5" t="n">
        <f si="11" t="shared"/>
        <v>10244.0</v>
      </c>
      <c r="L48" s="5" t="n">
        <f si="11" t="shared"/>
        <v>8682.0</v>
      </c>
      <c r="M48" s="5" t="n">
        <f si="11" t="shared"/>
        <v>84023.0</v>
      </c>
      <c r="N48" s="11" t="n">
        <f si="5" t="shared"/>
        <v>525885.0</v>
      </c>
      <c r="O48" s="5" t="n">
        <f>O47+O46+O43+O39+O25+O18</f>
        <v>5.002576E7</v>
      </c>
      <c r="P48" s="5" t="n">
        <f>P47+P46+P43+P39+P25+P18</f>
        <v>3483843.0</v>
      </c>
      <c r="Q48" s="11" t="n">
        <f si="2" t="shared"/>
        <v>441862.0</v>
      </c>
      <c r="R48" s="6" t="n">
        <f si="0" t="shared"/>
        <v>7.884459401351553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4.023122926115025</v>
      </c>
      <c r="E49" s="6" t="n">
        <f ref="E49" si="13" t="shared">E48/$N$48*100</f>
        <v>8.703994219268472</v>
      </c>
      <c r="F49" s="6" t="n">
        <f ref="F49" si="14" t="shared">F48/$N$48*100</f>
        <v>18.007549179003014</v>
      </c>
      <c r="G49" s="6" t="n">
        <f ref="G49" si="15" t="shared">G48/$N$48*100</f>
        <v>14.618975631554425</v>
      </c>
      <c r="H49" s="6" t="n">
        <f ref="H49" si="16" t="shared">H48/$N$48*100</f>
        <v>19.543055991328902</v>
      </c>
      <c r="I49" s="6" t="n">
        <f ref="I49" si="17" t="shared">I48/$N$48*100</f>
        <v>12.010420529203152</v>
      </c>
      <c r="J49" s="6" t="n">
        <f ref="J49" si="18" t="shared">J48/$N$48*100</f>
        <v>3.5165482947792768</v>
      </c>
      <c r="K49" s="6" t="n">
        <f ref="K49" si="19" t="shared">K48/$N$48*100</f>
        <v>1.947954400676954</v>
      </c>
      <c r="L49" s="6" t="n">
        <f ref="L49" si="20" t="shared">L48/$N$48*100</f>
        <v>1.6509312872586213</v>
      </c>
      <c r="M49" s="6" t="n">
        <f ref="M49" si="21" t="shared">M48/$N$48*100</f>
        <v>15.977447540812154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