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6月來臺旅客人次及成長率－按國籍分
Table 1-3 Visitor Arrivals by Nationality,
 January-June, 2023</t>
  </si>
  <si>
    <t>112年1至6月
Jan.-June., 2023</t>
  </si>
  <si>
    <t>111年1至6月
Jan.-June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23783.0</v>
      </c>
      <c r="E3" s="4" t="n">
        <v>8106.0</v>
      </c>
      <c r="F3" s="5" t="n">
        <f>IF(E3=0,"-",(D3-E3)/E3*100)</f>
        <v>3894.36220083888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12949.0</v>
      </c>
      <c r="E4" s="4" t="n">
        <v>2509.0</v>
      </c>
      <c r="F4" s="5" t="n">
        <f ref="F4:F46" si="0" t="shared">IF(E4=0,"-",(D4-E4)/E4*100)</f>
        <v>12373.05699481865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7402.0</v>
      </c>
      <c r="E5" s="4" t="n">
        <v>2000.0</v>
      </c>
      <c r="F5" s="5" t="n">
        <f si="0" t="shared"/>
        <v>770.099999999999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6526.0</v>
      </c>
      <c r="E6" s="4" t="n">
        <v>436.0</v>
      </c>
      <c r="F6" s="5" t="n">
        <f si="0" t="shared"/>
        <v>1396.788990825688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12276.0</v>
      </c>
      <c r="E7" s="4" t="n">
        <v>4477.0</v>
      </c>
      <c r="F7" s="5" t="n">
        <f si="0" t="shared"/>
        <v>4641.47866875139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82238.0</v>
      </c>
      <c r="E8" s="4" t="n">
        <v>1921.0</v>
      </c>
      <c r="F8" s="5" t="n">
        <f si="0" t="shared"/>
        <v>9386.62155127537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97204.0</v>
      </c>
      <c r="E9" s="4" t="n">
        <v>21584.0</v>
      </c>
      <c r="F9" s="5" t="n">
        <f si="0" t="shared"/>
        <v>350.352112676056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49863.0</v>
      </c>
      <c r="E10" s="4" t="n">
        <v>14767.0</v>
      </c>
      <c r="F10" s="5" t="n">
        <f si="0" t="shared"/>
        <v>914.85068057154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88705.0</v>
      </c>
      <c r="E11" s="4" t="n">
        <v>12343.0</v>
      </c>
      <c r="F11" s="5" t="n">
        <f si="0" t="shared"/>
        <v>1428.84225877015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93417.0</v>
      </c>
      <c r="E12" s="4" t="n">
        <v>33165.0</v>
      </c>
      <c r="F12" s="5" t="n">
        <f si="0" t="shared"/>
        <v>483.1961405095733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8871.0</v>
      </c>
      <c r="E13" s="4" t="n">
        <f>E14-E7-E8-E9-E10-E11-E12</f>
        <v>448.0</v>
      </c>
      <c r="F13" s="5" t="n">
        <f si="0" t="shared"/>
        <v>1880.133928571428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032574.0</v>
      </c>
      <c r="E14" s="4" t="n">
        <v>88705.0</v>
      </c>
      <c r="F14" s="5" t="n">
        <f si="0" t="shared"/>
        <v>1064.053886477650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3189.0</v>
      </c>
      <c r="E15" s="4" t="n">
        <f>E16-E3-E4-E5-E6-E14</f>
        <v>396.0</v>
      </c>
      <c r="F15" s="5" t="n">
        <f si="0" t="shared"/>
        <v>705.303030303030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696423.0</v>
      </c>
      <c r="E16" s="4" t="n">
        <v>102152.0</v>
      </c>
      <c r="F16" s="5" t="n">
        <f si="0" t="shared"/>
        <v>1560.685057561281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49443.0</v>
      </c>
      <c r="E17" s="4" t="n">
        <v>1020.0</v>
      </c>
      <c r="F17" s="5" t="n">
        <f si="0" t="shared"/>
        <v>4747.35294117647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32969.0</v>
      </c>
      <c r="E18" s="4" t="n">
        <v>7767.0</v>
      </c>
      <c r="F18" s="5" t="n">
        <f si="0" t="shared"/>
        <v>2899.472125659842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365.0</v>
      </c>
      <c r="E19" s="4" t="n">
        <v>152.0</v>
      </c>
      <c r="F19" s="5" t="n">
        <f si="0" t="shared"/>
        <v>798.026315789473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453.0</v>
      </c>
      <c r="E20" s="4" t="n">
        <v>171.0</v>
      </c>
      <c r="F20" s="5" t="n">
        <f si="0" t="shared"/>
        <v>749.707602339181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77.0</v>
      </c>
      <c r="E21" s="4" t="n">
        <v>29.0</v>
      </c>
      <c r="F21" s="5" t="n">
        <f si="0" t="shared"/>
        <v>120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993.0</v>
      </c>
      <c r="E22" s="4" t="n">
        <f>E23-E17-E18-E19-E20-E21</f>
        <v>674.0</v>
      </c>
      <c r="F22" s="5" t="n">
        <f>IF(E22=0,"-",(D22-E22)/E22*100)</f>
        <v>640.801186943620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90600.0</v>
      </c>
      <c r="E23" s="4" t="n">
        <v>9813.0</v>
      </c>
      <c r="F23" s="5" t="n">
        <f si="0" t="shared"/>
        <v>2861.3777641903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058.0</v>
      </c>
      <c r="E24" s="4" t="n">
        <v>482.0</v>
      </c>
      <c r="F24" s="5" t="n">
        <f si="0" t="shared"/>
        <v>534.4398340248962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1224.0</v>
      </c>
      <c r="E25" s="4" t="n">
        <v>1008.0</v>
      </c>
      <c r="F25" s="5" t="n">
        <f si="0" t="shared"/>
        <v>2005.555555555555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9930.0</v>
      </c>
      <c r="E26" s="4" t="n">
        <v>1309.0</v>
      </c>
      <c r="F26" s="5" t="n">
        <f si="0" t="shared"/>
        <v>2186.478227654698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7475.0</v>
      </c>
      <c r="E27" s="4" t="n">
        <v>399.0</v>
      </c>
      <c r="F27" s="5" t="n">
        <f si="0" t="shared"/>
        <v>1773.433583959899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0314.0</v>
      </c>
      <c r="E28" s="4" t="n">
        <v>1516.0</v>
      </c>
      <c r="F28" s="5" t="n">
        <f si="0" t="shared"/>
        <v>580.343007915567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830.0</v>
      </c>
      <c r="E29" s="4" t="n">
        <v>160.0</v>
      </c>
      <c r="F29" s="5" t="n">
        <f si="0" t="shared"/>
        <v>2293.7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4711.0</v>
      </c>
      <c r="E30" s="4" t="n">
        <v>290.0</v>
      </c>
      <c r="F30" s="5" t="n">
        <f si="0" t="shared"/>
        <v>1524.482758620689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37986.0</v>
      </c>
      <c r="E31" s="4" t="n">
        <v>3032.0</v>
      </c>
      <c r="F31" s="5" t="n">
        <f si="0" t="shared"/>
        <v>1152.836411609498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3678.0</v>
      </c>
      <c r="E32" s="4" t="n">
        <v>133.0</v>
      </c>
      <c r="F32" s="5" t="n">
        <f si="0" t="shared"/>
        <v>2665.413533834586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781.0</v>
      </c>
      <c r="E33" s="4" t="n">
        <v>41.0</v>
      </c>
      <c r="F33" s="5" t="n">
        <f si="0" t="shared"/>
        <v>1804.878048780487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159.0</v>
      </c>
      <c r="E34" s="4" t="n">
        <v>204.0</v>
      </c>
      <c r="F34" s="5" t="n">
        <f si="0" t="shared"/>
        <v>1448.529411764705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8608.0</v>
      </c>
      <c r="E35" s="4" t="n">
        <f>E36-E24-E25-E26-E27-E28-E29-E30-E31-E32-E33-E34</f>
        <v>4178.0</v>
      </c>
      <c r="F35" s="5" t="n">
        <f si="0" t="shared"/>
        <v>584.729535662996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54754.0</v>
      </c>
      <c r="E36" s="4" t="n">
        <v>12752.0</v>
      </c>
      <c r="F36" s="5" t="n">
        <f si="0" t="shared"/>
        <v>1113.566499372647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8736.0</v>
      </c>
      <c r="E37" s="4" t="n">
        <v>657.0</v>
      </c>
      <c r="F37" s="5" t="n">
        <f si="0" t="shared"/>
        <v>5795.89041095890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7314.0</v>
      </c>
      <c r="E38" s="4" t="n">
        <v>145.0</v>
      </c>
      <c r="F38" s="5" t="n">
        <f si="0" t="shared"/>
        <v>4944.13793103448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739.0</v>
      </c>
      <c r="E39" s="4" t="n">
        <f>E40-E37-E38</f>
        <v>149.0</v>
      </c>
      <c r="F39" s="5" t="n">
        <f si="0" t="shared"/>
        <v>395.973154362416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46789.0</v>
      </c>
      <c r="E40" s="4" t="n">
        <v>951.0</v>
      </c>
      <c r="F40" s="5" t="n">
        <f si="0" t="shared"/>
        <v>4819.97896950578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939.0</v>
      </c>
      <c r="E41" s="4" t="n">
        <v>411.0</v>
      </c>
      <c r="F41" s="5" t="n">
        <f si="0" t="shared"/>
        <v>371.776155717761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031.0</v>
      </c>
      <c r="E42" s="4" t="n">
        <f>E43-E41</f>
        <v>418.0</v>
      </c>
      <c r="F42" s="5" t="n">
        <f si="0" t="shared"/>
        <v>385.8851674641148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970.0</v>
      </c>
      <c r="E43" s="4" t="n">
        <v>829.0</v>
      </c>
      <c r="F43" s="5" t="n">
        <f si="0" t="shared"/>
        <v>378.8902291917973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66.0</v>
      </c>
      <c r="E44" s="4" t="n">
        <v>31.0</v>
      </c>
      <c r="F44" s="5" t="n">
        <f si="0" t="shared"/>
        <v>1080.645161290322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496026.0</v>
      </c>
      <c r="E45" s="4" t="n">
        <v>13383.0</v>
      </c>
      <c r="F45" s="5" t="n">
        <f si="0" t="shared"/>
        <v>3606.388702084734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688928.0</v>
      </c>
      <c r="E46" s="8" t="n">
        <f>E44+E43+E40+E36+E23+E16+E45</f>
        <v>139911.0</v>
      </c>
      <c r="F46" s="5" t="n">
        <f si="0" t="shared"/>
        <v>1821.884626655516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