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<sst xmlns="http://schemas.openxmlformats.org/spreadsheetml/2006/main" count="98" uniqueCount="56">
  <si>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</si>
  <si>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</si>
  <si>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</si>
  <si>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</si>
  <si>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</si>
  <si>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</si>
  <si>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</si>
  <si>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</si>
  <si>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</si>
  <si>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</si>
  <si>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</si>
  <si>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</si>
  <si>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</si>
  <si>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</si>
  <si>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</si>
  <si>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</si>
  <si>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</si>
  <si>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</si>
  <si>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</si>
  <si>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</si>
  <si>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</si>
  <si>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</si>
  <si>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</si>
  <si>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</si>
  <si>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</si>
  <si>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</si>
  <si>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</si>
  <si>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</si>
  <si>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</si>
  <si>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</si>
  <si>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</si>
  <si>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</si>
  <si>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</si>
  <si>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</si>
  <si>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</si>
  <si>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</si>
  <si>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</si>
  <si>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</si>
  <si>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</si>
  <si>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</si>
  <si>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</si>
  <si>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</si>
  <si>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</si>
  <si>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</si>
  <si>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</si>
  <si>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</si>
  <si>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</si>
  <si>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</si>
  <si>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</si>
  <si>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</si>
  <si>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</si>
  <si>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</si>
  <si>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</si>
  <si>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112年5月來臺旅客人次及成長率－按國籍分
Table 1-3 Visitor Arrivals by Nationality,
 May, 2023</t>
  </si>
  <si>
    <t>112年5月
May.., 2023</t>
  </si>
  <si>
    <t>111年5月
May..,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</si>
</sst>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77238.0</v>
      </c>
      <c r="E3" s="4" t="n">
        <v>1650.0</v>
      </c>
      <c r="F3" s="5" t="n">
        <f>IF(E3=0,"-",(D3-E3)/E3*100)</f>
        <v>4581.090909090909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58098.0</v>
      </c>
      <c r="E4" s="4" t="n">
        <v>482.0</v>
      </c>
      <c r="F4" s="5" t="n">
        <f ref="F4:F46" si="0" t="shared">IF(E4=0,"-",(D4-E4)/E4*100)</f>
        <v>11953.526970954357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3655.0</v>
      </c>
      <c r="E5" s="4" t="n">
        <v>455.0</v>
      </c>
      <c r="F5" s="5" t="n">
        <f si="0" t="shared"/>
        <v>703.2967032967033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1255.0</v>
      </c>
      <c r="E6" s="4" t="n">
        <v>80.0</v>
      </c>
      <c r="F6" s="5" t="n">
        <f si="0" t="shared"/>
        <v>1468.75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34135.0</v>
      </c>
      <c r="E7" s="4" t="n">
        <v>692.0</v>
      </c>
      <c r="F7" s="5" t="n">
        <f si="0" t="shared"/>
        <v>4832.803468208092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31691.0</v>
      </c>
      <c r="E8" s="4" t="n">
        <v>340.0</v>
      </c>
      <c r="F8" s="5" t="n">
        <f si="0" t="shared"/>
        <v>9220.882352941177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19431.0</v>
      </c>
      <c r="E9" s="4" t="n">
        <v>4575.0</v>
      </c>
      <c r="F9" s="5" t="n">
        <f si="0" t="shared"/>
        <v>324.72131147540983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25606.0</v>
      </c>
      <c r="E10" s="4" t="n">
        <v>4464.0</v>
      </c>
      <c r="F10" s="5" t="n">
        <f si="0" t="shared"/>
        <v>473.6111111111111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33846.0</v>
      </c>
      <c r="E11" s="4" t="n">
        <v>2668.0</v>
      </c>
      <c r="F11" s="5" t="n">
        <f si="0" t="shared"/>
        <v>1168.5907046476761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28913.0</v>
      </c>
      <c r="E12" s="4" t="n">
        <v>10406.0</v>
      </c>
      <c r="F12" s="5" t="n">
        <f si="0" t="shared"/>
        <v>177.84931770132616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1438.0</v>
      </c>
      <c r="E13" s="4" t="n">
        <f>E14-E7-E8-E9-E10-E11-E12</f>
        <v>48.0</v>
      </c>
      <c r="F13" s="5" t="n">
        <f si="0" t="shared"/>
        <v>2895.833333333333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175060.0</v>
      </c>
      <c r="E14" s="4" t="n">
        <v>23193.0</v>
      </c>
      <c r="F14" s="5" t="n">
        <f si="0" t="shared"/>
        <v>654.7967059026431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601.0</v>
      </c>
      <c r="E15" s="4" t="n">
        <f>E16-E3-E4-E5-E6-E14</f>
        <v>85.0</v>
      </c>
      <c r="F15" s="5" t="n">
        <f si="0" t="shared"/>
        <v>607.0588235294117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315907.0</v>
      </c>
      <c r="E16" s="4" t="n">
        <v>25945.0</v>
      </c>
      <c r="F16" s="5" t="n">
        <f si="0" t="shared"/>
        <v>1117.602620928888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9055.0</v>
      </c>
      <c r="E17" s="4" t="n">
        <v>180.0</v>
      </c>
      <c r="F17" s="5" t="n">
        <f si="0" t="shared"/>
        <v>4930.555555555556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40769.0</v>
      </c>
      <c r="E18" s="4" t="n">
        <v>1457.0</v>
      </c>
      <c r="F18" s="5" t="n">
        <f si="0" t="shared"/>
        <v>2698.146877144818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267.0</v>
      </c>
      <c r="E19" s="4" t="n">
        <v>29.0</v>
      </c>
      <c r="F19" s="5" t="n">
        <f si="0" t="shared"/>
        <v>820.6896551724138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324.0</v>
      </c>
      <c r="E20" s="4" t="n">
        <v>26.0</v>
      </c>
      <c r="F20" s="5" t="n">
        <f si="0" t="shared"/>
        <v>1146.1538461538462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58.0</v>
      </c>
      <c r="E21" s="4" t="n">
        <v>3.0</v>
      </c>
      <c r="F21" s="5" t="n">
        <f si="0" t="shared"/>
        <v>1833.3333333333333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756.0</v>
      </c>
      <c r="E22" s="4" t="n">
        <f>E23-E17-E18-E19-E20-E21</f>
        <v>73.0</v>
      </c>
      <c r="F22" s="5" t="n">
        <f>IF(E22=0,"-",(D22-E22)/E22*100)</f>
        <v>935.6164383561644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51229.0</v>
      </c>
      <c r="E23" s="4" t="n">
        <v>1768.0</v>
      </c>
      <c r="F23" s="5" t="n">
        <f si="0" t="shared"/>
        <v>2797.5678733031673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526.0</v>
      </c>
      <c r="E24" s="4" t="n">
        <v>96.0</v>
      </c>
      <c r="F24" s="5" t="n">
        <f si="0" t="shared"/>
        <v>447.9166666666667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3567.0</v>
      </c>
      <c r="E25" s="4" t="n">
        <v>161.0</v>
      </c>
      <c r="F25" s="5" t="n">
        <f si="0" t="shared"/>
        <v>2115.527950310559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4209.0</v>
      </c>
      <c r="E26" s="4" t="n">
        <v>280.0</v>
      </c>
      <c r="F26" s="5" t="n">
        <f si="0" t="shared"/>
        <v>1403.2142857142856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1267.0</v>
      </c>
      <c r="E27" s="4" t="n">
        <v>63.0</v>
      </c>
      <c r="F27" s="5" t="n">
        <f si="0" t="shared"/>
        <v>1911.111111111111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1695.0</v>
      </c>
      <c r="E28" s="4" t="n">
        <v>303.0</v>
      </c>
      <c r="F28" s="5" t="n">
        <f si="0" t="shared"/>
        <v>459.40594059405936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632.0</v>
      </c>
      <c r="E29" s="4" t="n">
        <v>26.0</v>
      </c>
      <c r="F29" s="5" t="n">
        <f si="0" t="shared"/>
        <v>2330.7692307692305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747.0</v>
      </c>
      <c r="E30" s="4" t="n">
        <v>43.0</v>
      </c>
      <c r="F30" s="5" t="n">
        <f si="0" t="shared"/>
        <v>1637.2093023255816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6602.0</v>
      </c>
      <c r="E31" s="4" t="n">
        <v>642.0</v>
      </c>
      <c r="F31" s="5" t="n">
        <f si="0" t="shared"/>
        <v>928.348909657321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526.0</v>
      </c>
      <c r="E32" s="4" t="n">
        <v>25.0</v>
      </c>
      <c r="F32" s="5" t="n">
        <f si="0" t="shared"/>
        <v>2004.0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137.0</v>
      </c>
      <c r="E33" s="4" t="n">
        <v>7.0</v>
      </c>
      <c r="F33" s="5" t="n">
        <f si="0" t="shared"/>
        <v>1857.1428571428573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522.0</v>
      </c>
      <c r="E34" s="4" t="n">
        <v>22.0</v>
      </c>
      <c r="F34" s="5" t="n">
        <f si="0" t="shared"/>
        <v>2272.7272727272725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5063.0</v>
      </c>
      <c r="E35" s="4" t="n">
        <f>E36-E24-E25-E26-E27-E28-E29-E30-E31-E32-E33-E34</f>
        <v>868.0</v>
      </c>
      <c r="F35" s="5" t="n">
        <f si="0" t="shared"/>
        <v>483.2949308755761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25493.0</v>
      </c>
      <c r="E36" s="4" t="n">
        <v>2536.0</v>
      </c>
      <c r="F36" s="5" t="n">
        <f si="0" t="shared"/>
        <v>905.2444794952681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6052.0</v>
      </c>
      <c r="E37" s="4" t="n">
        <v>161.0</v>
      </c>
      <c r="F37" s="5" t="n">
        <f si="0" t="shared"/>
        <v>3659.0062111801244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1074.0</v>
      </c>
      <c r="E38" s="4" t="n">
        <v>40.0</v>
      </c>
      <c r="F38" s="5" t="n">
        <f si="0" t="shared"/>
        <v>2585.0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136.0</v>
      </c>
      <c r="E39" s="4" t="n">
        <f>E40-E37-E38</f>
        <v>13.0</v>
      </c>
      <c r="F39" s="5" t="n">
        <f si="0" t="shared"/>
        <v>946.1538461538462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7262.0</v>
      </c>
      <c r="E40" s="4" t="n">
        <v>214.0</v>
      </c>
      <c r="F40" s="5" t="n">
        <f si="0" t="shared"/>
        <v>3293.457943925234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236.0</v>
      </c>
      <c r="E41" s="4" t="n">
        <v>96.0</v>
      </c>
      <c r="F41" s="5" t="n">
        <f si="0" t="shared"/>
        <v>145.83333333333331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356.0</v>
      </c>
      <c r="E42" s="4" t="n">
        <f>E43-E41</f>
        <v>59.0</v>
      </c>
      <c r="F42" s="5" t="n">
        <f si="0" t="shared"/>
        <v>503.3898305084746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592.0</v>
      </c>
      <c r="E43" s="4" t="n">
        <v>155.0</v>
      </c>
      <c r="F43" s="5" t="n">
        <f si="0" t="shared"/>
        <v>281.93548387096774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65.0</v>
      </c>
      <c r="E44" s="4" t="n">
        <v>11.0</v>
      </c>
      <c r="F44" s="5" t="n">
        <f si="0" t="shared"/>
        <v>490.90909090909093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115848.0</v>
      </c>
      <c r="E45" s="4" t="n">
        <v>1837.0</v>
      </c>
      <c r="F45" s="5" t="n">
        <f si="0" t="shared"/>
        <v>6206.369080021775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516396.0</v>
      </c>
      <c r="E46" s="8" t="n">
        <f>E44+E43+E40+E36+E23+E16+E45</f>
        <v>32466.0</v>
      </c>
      <c r="F46" s="5" t="n">
        <f si="0" t="shared"/>
        <v>1490.5747551284421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