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<sst xmlns="http://schemas.openxmlformats.org/spreadsheetml/2006/main" count="98" uniqueCount="56">
  <si>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</si>
  <si>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</si>
  <si>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</si>
  <si>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</si>
  <si>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</si>
  <si>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</si>
  <si>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</si>
  <si>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</si>
  <si>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</si>
  <si>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</si>
  <si>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</si>
  <si>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</si>
  <si>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</si>
  <si>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</si>
  <si>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</si>
  <si>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</si>
  <si>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</si>
  <si>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</si>
  <si>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</si>
  <si>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</si>
  <si>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</si>
  <si>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</si>
  <si>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</si>
  <si>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</si>
  <si>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</si>
  <si>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</si>
  <si>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</si>
  <si>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</si>
  <si>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</si>
  <si>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</si>
  <si>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</si>
  <si>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</si>
  <si>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</si>
  <si>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</si>
  <si>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</si>
  <si>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</si>
  <si>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</si>
  <si>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</si>
  <si>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</si>
  <si>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</si>
  <si>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</si>
  <si>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</si>
  <si>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</si>
  <si>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</si>
  <si>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</si>
  <si>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</si>
  <si>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</si>
  <si>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</si>
  <si>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</si>
  <si>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</si>
  <si>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</si>
  <si>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</si>
  <si>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</si>
  <si>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112年1至5月來臺旅客人次及成長率－按國籍分
Table 1-3 Visitor Arrivals by Nationality,
 January-May, 2023</t>
  </si>
  <si>
    <t>112年1至5月
Jan.-May., 2023</t>
  </si>
  <si>
    <t>111年1至5月
Jan.-May.,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</si>
</sst>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264871.0</v>
      </c>
      <c r="E3" s="4" t="n">
        <v>6637.0</v>
      </c>
      <c r="F3" s="5" t="n">
        <f>IF(E3=0,"-",(D3-E3)/E3*100)</f>
        <v>3890.824167545578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264979.0</v>
      </c>
      <c r="E4" s="4" t="n">
        <v>1946.0</v>
      </c>
      <c r="F4" s="5" t="n">
        <f ref="F4:F46" si="0" t="shared">IF(E4=0,"-",(D4-E4)/E4*100)</f>
        <v>13516.598150051388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14361.0</v>
      </c>
      <c r="E5" s="4" t="n">
        <v>1635.0</v>
      </c>
      <c r="F5" s="5" t="n">
        <f si="0" t="shared"/>
        <v>778.348623853211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5536.0</v>
      </c>
      <c r="E6" s="4" t="n">
        <v>330.0</v>
      </c>
      <c r="F6" s="5" t="n">
        <f si="0" t="shared"/>
        <v>1577.5757575757575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182941.0</v>
      </c>
      <c r="E7" s="4" t="n">
        <v>3593.0</v>
      </c>
      <c r="F7" s="5" t="n">
        <f si="0" t="shared"/>
        <v>4991.594767603674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145956.0</v>
      </c>
      <c r="E8" s="4" t="n">
        <v>1476.0</v>
      </c>
      <c r="F8" s="5" t="n">
        <f si="0" t="shared"/>
        <v>9788.617886178863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80150.0</v>
      </c>
      <c r="E9" s="4" t="n">
        <v>15527.0</v>
      </c>
      <c r="F9" s="5" t="n">
        <f si="0" t="shared"/>
        <v>416.1975912925871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118370.0</v>
      </c>
      <c r="E10" s="4" t="n">
        <v>10178.0</v>
      </c>
      <c r="F10" s="5" t="n">
        <f si="0" t="shared"/>
        <v>1062.9986244841814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163161.0</v>
      </c>
      <c r="E11" s="4" t="n">
        <v>9736.0</v>
      </c>
      <c r="F11" s="5" t="n">
        <f si="0" t="shared"/>
        <v>1575.8525061626951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160291.0</v>
      </c>
      <c r="E12" s="4" t="n">
        <v>21541.0</v>
      </c>
      <c r="F12" s="5" t="n">
        <f si="0" t="shared"/>
        <v>644.1205143679495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7303.0</v>
      </c>
      <c r="E13" s="4" t="n">
        <f>E14-E7-E8-E9-E10-E11-E12</f>
        <v>354.0</v>
      </c>
      <c r="F13" s="5" t="n">
        <f si="0" t="shared"/>
        <v>1962.9943502824858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858172.0</v>
      </c>
      <c r="E14" s="4" t="n">
        <v>62405.0</v>
      </c>
      <c r="F14" s="5" t="n">
        <f si="0" t="shared"/>
        <v>1275.1654514862591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2647.0</v>
      </c>
      <c r="E15" s="4" t="n">
        <f>E16-E3-E4-E5-E6-E14</f>
        <v>339.0</v>
      </c>
      <c r="F15" s="5" t="n">
        <f si="0" t="shared"/>
        <v>680.8259587020649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1410566.0</v>
      </c>
      <c r="E16" s="4" t="n">
        <v>73292.0</v>
      </c>
      <c r="F16" s="5" t="n">
        <f si="0" t="shared"/>
        <v>1824.5838563554003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41452.0</v>
      </c>
      <c r="E17" s="4" t="n">
        <v>759.0</v>
      </c>
      <c r="F17" s="5" t="n">
        <f si="0" t="shared"/>
        <v>5361.396574440052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177663.0</v>
      </c>
      <c r="E18" s="4" t="n">
        <v>5082.0</v>
      </c>
      <c r="F18" s="5" t="n">
        <f si="0" t="shared"/>
        <v>3395.9268004722553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1129.0</v>
      </c>
      <c r="E19" s="4" t="n">
        <v>124.0</v>
      </c>
      <c r="F19" s="5" t="n">
        <f si="0" t="shared"/>
        <v>810.483870967742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1234.0</v>
      </c>
      <c r="E20" s="4" t="n">
        <v>147.0</v>
      </c>
      <c r="F20" s="5" t="n">
        <f si="0" t="shared"/>
        <v>739.4557823129252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335.0</v>
      </c>
      <c r="E21" s="4" t="n">
        <v>24.0</v>
      </c>
      <c r="F21" s="5" t="n">
        <f si="0" t="shared"/>
        <v>1295.8333333333335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4155.0</v>
      </c>
      <c r="E22" s="4" t="n">
        <f>E23-E17-E18-E19-E20-E21</f>
        <v>594.0</v>
      </c>
      <c r="F22" s="5" t="n">
        <f>IF(E22=0,"-",(D22-E22)/E22*100)</f>
        <v>599.4949494949494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225968.0</v>
      </c>
      <c r="E23" s="4" t="n">
        <v>6730.0</v>
      </c>
      <c r="F23" s="5" t="n">
        <f si="0" t="shared"/>
        <v>3257.622585438336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2597.0</v>
      </c>
      <c r="E24" s="4" t="n">
        <v>379.0</v>
      </c>
      <c r="F24" s="5" t="n">
        <f si="0" t="shared"/>
        <v>585.2242744063324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18307.0</v>
      </c>
      <c r="E25" s="4" t="n">
        <v>763.0</v>
      </c>
      <c r="F25" s="5" t="n">
        <f si="0" t="shared"/>
        <v>2299.3446920052425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26845.0</v>
      </c>
      <c r="E26" s="4" t="n">
        <v>1064.0</v>
      </c>
      <c r="F26" s="5" t="n">
        <f si="0" t="shared"/>
        <v>2423.0263157894738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6384.0</v>
      </c>
      <c r="E27" s="4" t="n">
        <v>306.0</v>
      </c>
      <c r="F27" s="5" t="n">
        <f si="0" t="shared"/>
        <v>1986.2745098039215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8820.0</v>
      </c>
      <c r="E28" s="4" t="n">
        <v>1167.0</v>
      </c>
      <c r="F28" s="5" t="n">
        <f si="0" t="shared"/>
        <v>655.7840616966581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3374.0</v>
      </c>
      <c r="E29" s="4" t="n">
        <v>124.0</v>
      </c>
      <c r="F29" s="5" t="n">
        <f si="0" t="shared"/>
        <v>2620.967741935484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3970.0</v>
      </c>
      <c r="E30" s="4" t="n">
        <v>239.0</v>
      </c>
      <c r="F30" s="5" t="n">
        <f si="0" t="shared"/>
        <v>1561.0878661087868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31624.0</v>
      </c>
      <c r="E31" s="4" t="n">
        <v>2283.0</v>
      </c>
      <c r="F31" s="5" t="n">
        <f si="0" t="shared"/>
        <v>1285.1949189662723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3232.0</v>
      </c>
      <c r="E32" s="4" t="n">
        <v>110.0</v>
      </c>
      <c r="F32" s="5" t="n">
        <f si="0" t="shared"/>
        <v>2838.1818181818185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647.0</v>
      </c>
      <c r="E33" s="4" t="n">
        <v>35.0</v>
      </c>
      <c r="F33" s="5" t="n">
        <f si="0" t="shared"/>
        <v>1748.5714285714284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2624.0</v>
      </c>
      <c r="E34" s="4" t="n">
        <v>167.0</v>
      </c>
      <c r="F34" s="5" t="n">
        <f si="0" t="shared"/>
        <v>1471.25748502994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24102.0</v>
      </c>
      <c r="E35" s="4" t="n">
        <f>E36-E24-E25-E26-E27-E28-E29-E30-E31-E32-E33-E34</f>
        <v>3197.0</v>
      </c>
      <c r="F35" s="5" t="n">
        <f si="0" t="shared"/>
        <v>653.894275883641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132526.0</v>
      </c>
      <c r="E36" s="4" t="n">
        <v>9834.0</v>
      </c>
      <c r="F36" s="5" t="n">
        <f si="0" t="shared"/>
        <v>1247.630669107179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32515.0</v>
      </c>
      <c r="E37" s="4" t="n">
        <v>504.0</v>
      </c>
      <c r="F37" s="5" t="n">
        <f si="0" t="shared"/>
        <v>6351.388888888889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5980.0</v>
      </c>
      <c r="E38" s="4" t="n">
        <v>118.0</v>
      </c>
      <c r="F38" s="5" t="n">
        <f si="0" t="shared"/>
        <v>4967.796610169491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623.0</v>
      </c>
      <c r="E39" s="4" t="n">
        <f>E40-E37-E38</f>
        <v>112.0</v>
      </c>
      <c r="F39" s="5" t="n">
        <f si="0" t="shared"/>
        <v>456.25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39118.0</v>
      </c>
      <c r="E40" s="4" t="n">
        <v>734.0</v>
      </c>
      <c r="F40" s="5" t="n">
        <f si="0" t="shared"/>
        <v>5229.427792915531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1641.0</v>
      </c>
      <c r="E41" s="4" t="n">
        <v>335.0</v>
      </c>
      <c r="F41" s="5" t="n">
        <f si="0" t="shared"/>
        <v>389.85074626865674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1603.0</v>
      </c>
      <c r="E42" s="4" t="n">
        <f>E43-E41</f>
        <v>334.0</v>
      </c>
      <c r="F42" s="5" t="n">
        <f si="0" t="shared"/>
        <v>379.94011976047904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3244.0</v>
      </c>
      <c r="E43" s="4" t="n">
        <v>669.0</v>
      </c>
      <c r="F43" s="5" t="n">
        <f si="0" t="shared"/>
        <v>384.9028400597907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300.0</v>
      </c>
      <c r="E44" s="4" t="n">
        <v>23.0</v>
      </c>
      <c r="F44" s="5" t="n">
        <f si="0" t="shared"/>
        <v>1204.3478260869565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367513.0</v>
      </c>
      <c r="E45" s="4" t="n">
        <v>10175.0</v>
      </c>
      <c r="F45" s="5" t="n">
        <f si="0" t="shared"/>
        <v>3511.921375921376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2179235.0</v>
      </c>
      <c r="E46" s="8" t="n">
        <f>E44+E43+E40+E36+E23+E16+E45</f>
        <v>101457.0</v>
      </c>
      <c r="F46" s="5" t="n">
        <f si="0" t="shared"/>
        <v>2047.939521176459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