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billy\Desktop\觀光統計月報\11206\11206\11206月入出境報表\"/>
    </mc:Choice>
  </mc:AlternateContent>
  <xr:revisionPtr revIDLastSave="0" documentId="13_ncr:1_{74D34342-E0E2-423E-B90C-4C56E775BACA}" xr6:coauthVersionLast="36" xr6:coauthVersionMax="36" xr10:uidLastSave="{00000000-0000-0000-0000-000000000000}"/>
  <bookViews>
    <workbookView xWindow="720" yWindow="360" windowWidth="18075" windowHeight="7095" xr2:uid="{00000000-000D-0000-FFFF-FFFF00000000}"/>
  </bookViews>
  <sheets>
    <sheet name="來臺旅客按居住地" sheetId="1" r:id="rId1"/>
  </sheets>
  <calcPr calcId="191029"/>
</workbook>
</file>

<file path=xl/calcChain.xml><?xml version="1.0" encoding="utf-8"?>
<calcChain xmlns="http://schemas.openxmlformats.org/spreadsheetml/2006/main">
  <c r="G45" i="1" l="1"/>
  <c r="G47" i="1"/>
  <c r="G46" i="1" s="1"/>
  <c r="G48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0" i="1"/>
  <c r="G41" i="1"/>
  <c r="G43" i="1" s="1"/>
  <c r="G42" i="1"/>
  <c r="G44" i="1"/>
  <c r="G5" i="1"/>
  <c r="G6" i="1"/>
  <c r="G7" i="1"/>
  <c r="G8" i="1"/>
  <c r="G9" i="1"/>
  <c r="G10" i="1"/>
  <c r="G11" i="1"/>
  <c r="G12" i="1"/>
  <c r="G13" i="1"/>
  <c r="G14" i="1"/>
  <c r="G15" i="1"/>
  <c r="G17" i="1"/>
  <c r="G19" i="1"/>
  <c r="G20" i="1"/>
  <c r="G21" i="1"/>
  <c r="G22" i="1"/>
  <c r="G23" i="1"/>
  <c r="G24" i="1"/>
  <c r="G4" i="1"/>
  <c r="D48" i="1"/>
  <c r="D45" i="1"/>
  <c r="D47" i="1"/>
  <c r="D46" i="1" s="1"/>
  <c r="D41" i="1"/>
  <c r="D42" i="1"/>
  <c r="D44" i="1"/>
  <c r="D27" i="1"/>
  <c r="D28" i="1"/>
  <c r="D29" i="1"/>
  <c r="D30" i="1"/>
  <c r="D31" i="1"/>
  <c r="D32" i="1"/>
  <c r="D33" i="1"/>
  <c r="D34" i="1"/>
  <c r="D35" i="1"/>
  <c r="D36" i="1"/>
  <c r="D37" i="1"/>
  <c r="D38" i="1"/>
  <c r="D40" i="1"/>
  <c r="D19" i="1"/>
  <c r="D18" i="1" s="1"/>
  <c r="D20" i="1"/>
  <c r="D21" i="1"/>
  <c r="D22" i="1"/>
  <c r="D23" i="1"/>
  <c r="D24" i="1"/>
  <c r="D26" i="1"/>
  <c r="D25" i="1" s="1"/>
  <c r="D17" i="1"/>
  <c r="D10" i="1"/>
  <c r="D11" i="1"/>
  <c r="D12" i="1"/>
  <c r="D13" i="1"/>
  <c r="D14" i="1"/>
  <c r="D15" i="1"/>
  <c r="D5" i="1"/>
  <c r="D6" i="1"/>
  <c r="D7" i="1"/>
  <c r="D8" i="1"/>
  <c r="D9" i="1"/>
  <c r="D4" i="1"/>
  <c r="E43" i="1"/>
  <c r="F43" i="1"/>
  <c r="E49" i="1"/>
  <c r="F49" i="1"/>
  <c r="H49" i="1"/>
  <c r="I49" i="1"/>
  <c r="E46" i="1"/>
  <c r="F46" i="1"/>
  <c r="H46" i="1"/>
  <c r="I46" i="1"/>
  <c r="H43" i="1"/>
  <c r="I43" i="1"/>
  <c r="E39" i="1"/>
  <c r="F39" i="1"/>
  <c r="H39" i="1"/>
  <c r="I39" i="1"/>
  <c r="E25" i="1"/>
  <c r="F25" i="1"/>
  <c r="H25" i="1"/>
  <c r="I25" i="1"/>
  <c r="E18" i="1"/>
  <c r="F18" i="1"/>
  <c r="H18" i="1"/>
  <c r="I18" i="1"/>
  <c r="D39" i="1" l="1"/>
  <c r="G18" i="1"/>
  <c r="D43" i="1"/>
  <c r="G16" i="1"/>
  <c r="D16" i="1"/>
  <c r="G39" i="1"/>
  <c r="G25" i="1"/>
  <c r="G49" i="1"/>
  <c r="D49" i="1"/>
  <c r="E16" i="1"/>
  <c r="F16" i="1"/>
  <c r="J16" i="1"/>
  <c r="H16" i="1"/>
  <c r="I16" i="1"/>
  <c r="K16" i="1" l="1"/>
  <c r="L16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L44" i="1"/>
  <c r="K44" i="1"/>
  <c r="J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L32" i="1"/>
  <c r="K32" i="1"/>
  <c r="J32" i="1"/>
  <c r="L31" i="1"/>
  <c r="K31" i="1"/>
  <c r="J31" i="1"/>
  <c r="L30" i="1"/>
  <c r="K30" i="1"/>
  <c r="J30" i="1"/>
  <c r="L29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K6" i="1"/>
  <c r="J6" i="1"/>
  <c r="L5" i="1"/>
  <c r="K5" i="1"/>
  <c r="J5" i="1"/>
  <c r="L4" i="1"/>
  <c r="K4" i="1"/>
  <c r="J4" i="1"/>
</calcChain>
</file>

<file path=xl/sharedStrings.xml><?xml version="1.0" encoding="utf-8"?>
<sst xmlns="http://schemas.openxmlformats.org/spreadsheetml/2006/main" count="113" uniqueCount="62">
  <si>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</si>
  <si>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</si>
  <si>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</si>
  <si>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</si>
  <si>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</si>
  <si>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</si>
  <si>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</si>
  <si>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</si>
  <si>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</si>
  <si>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</si>
  <si>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</si>
  <si>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</si>
  <si>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</si>
  <si>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</si>
  <si>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</si>
  <si>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</si>
  <si>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</si>
  <si>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</si>
  <si>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</si>
  <si>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</si>
  <si>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</si>
  <si>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</si>
  <si>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</si>
  <si>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</si>
  <si>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</si>
  <si>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</si>
  <si>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</si>
  <si>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</si>
  <si>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</si>
  <si>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</si>
  <si>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</si>
  <si>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</si>
  <si>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</si>
  <si>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</si>
  <si>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</si>
  <si>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</si>
  <si>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</si>
  <si>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</si>
  <si>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</si>
  <si>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</si>
  <si>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</si>
  <si>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</si>
  <si>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</si>
  <si>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</si>
  <si>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</si>
  <si>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</si>
  <si>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</si>
  <si>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</si>
  <si>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</si>
  <si>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</si>
  <si>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</si>
  <si>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</si>
  <si>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</si>
  <si>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</si>
  <si>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</si>
  <si>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</si>
  <si>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</si>
  <si>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112年6月來臺旅客人次及成長率－按居住地分
Table 1-2 Visitor Arrivals by Residence,
June,2023</t>
  </si>
  <si>
    <t>112年6月 Jun.., 2023</t>
  </si>
  <si>
    <t>111年6月 Jun.., 2022</t>
  </si>
  <si>
    <t/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</si>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</sst>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sz val="9"/>
      <color indexed="8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8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178" fontId="1" fillId="0" borderId="6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textRotation="255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vertical="center" textRotation="255"/>
    </xf>
    <xf numFmtId="0" fontId="8" fillId="0" borderId="8" xfId="0" applyFont="1" applyBorder="1" applyAlignment="1">
      <alignment vertical="center" textRotation="255"/>
    </xf>
    <xf numFmtId="0" fontId="8" fillId="0" borderId="9" xfId="0" applyFont="1" applyBorder="1" applyAlignment="1">
      <alignment vertical="center" textRotation="255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0" fillId="0" borderId="0" xfId="0" applyAlignment="1"/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1"/>
  <sheetViews>
    <sheetView tabSelected="1" workbookViewId="0">
      <pane ySplit="3" topLeftCell="A4" activePane="bottomLeft" state="frozen"/>
      <selection pane="bottomLeft" activeCell="U33" sqref="U33:U34"/>
    </sheetView>
  </sheetViews>
  <sheetFormatPr defaultRowHeight="16.5" x14ac:dyDescent="0.25"/>
  <cols>
    <col min="1" max="1" width="3.375" style="1" customWidth="1"/>
    <col min="2" max="2" width="3.875" style="1" customWidth="1"/>
    <col min="3" max="3" width="16.125" style="1" customWidth="1"/>
    <col min="4" max="4" width="8.125" style="1" customWidth="1"/>
    <col min="5" max="5" width="8" style="1" customWidth="1"/>
    <col min="6" max="6" width="9.125" style="1" customWidth="1"/>
    <col min="7" max="7" width="8.25" style="1" customWidth="1"/>
    <col min="8" max="8" width="8" style="1" customWidth="1"/>
    <col min="9" max="9" width="8.5" style="1" customWidth="1"/>
    <col min="10" max="10" width="7.875" style="1" customWidth="1"/>
    <col min="11" max="11" width="7.375" style="1" customWidth="1"/>
    <col min="12" max="12" width="7.75" style="1" customWidth="1"/>
    <col min="13" max="16384" width="9" style="1"/>
  </cols>
  <sheetData>
    <row r="1" spans="1:13" ht="63" customHeight="1" x14ac:dyDescent="0.25">
      <c r="A1" s="25" t="s">
        <v>57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3" s="2" customFormat="1" ht="24.6" customHeight="1" x14ac:dyDescent="0.25">
      <c r="A2" s="27" t="s">
        <v>0</v>
      </c>
      <c r="B2" s="27"/>
      <c r="C2" s="27"/>
      <c r="D2" s="28" t="s">
        <v>58</v>
      </c>
      <c r="E2" s="28"/>
      <c r="F2" s="28"/>
      <c r="G2" s="28" t="s">
        <v>59</v>
      </c>
      <c r="H2" s="28"/>
      <c r="I2" s="28"/>
      <c r="J2" s="28" t="s">
        <v>1</v>
      </c>
      <c r="K2" s="28"/>
      <c r="L2" s="28"/>
    </row>
    <row r="3" spans="1:13" s="2" customFormat="1" ht="48.6" customHeight="1" x14ac:dyDescent="0.25">
      <c r="A3" s="27"/>
      <c r="B3" s="27"/>
      <c r="C3" s="27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r="4" spans="1:13" s="8" customFormat="1" ht="15" customHeight="1" x14ac:dyDescent="0.25">
      <c r="A4" s="19" t="s">
        <v>5</v>
      </c>
      <c r="B4" s="18" t="s">
        <v>6</v>
      </c>
      <c r="C4" s="17"/>
      <c r="D4" s="5">
        <f>E4+F4</f>
        <v>117656</v>
      </c>
      <c r="E4" s="5">
        <v>111669</v>
      </c>
      <c r="F4" s="6">
        <v>5987</v>
      </c>
      <c r="G4" s="5">
        <f>H4+I4</f>
        <v>720</v>
      </c>
      <c r="H4" s="5">
        <v>700</v>
      </c>
      <c r="I4" s="6">
        <v>20</v>
      </c>
      <c r="J4" s="7">
        <f>IF(G4=0,"-",((D4/G4)-1)*100)</f>
        <v>16241.111111111109</v>
      </c>
      <c r="K4" s="7">
        <f>IF(H4=0,"-",((E4/H4)-1)*100)</f>
        <v>15852.714285714284</v>
      </c>
      <c r="L4" s="7">
        <f>IF(I4=0,"-",((F4/I4)-1)*100)</f>
        <v>29835.000000000004</v>
      </c>
      <c r="M4" s="8" t="s">
        <v>60</v>
      </c>
    </row>
    <row r="5" spans="1:13" s="8" customFormat="1" ht="15" customHeight="1" x14ac:dyDescent="0.25">
      <c r="A5" s="20"/>
      <c r="B5" s="18" t="s">
        <v>7</v>
      </c>
      <c r="C5" s="17"/>
      <c r="D5" s="5">
        <f t="shared" ref="D5:D48" si="0">E5+F5</f>
        <v>15117</v>
      </c>
      <c r="E5" s="5">
        <v>14371</v>
      </c>
      <c r="F5" s="6">
        <v>746</v>
      </c>
      <c r="G5" s="5">
        <f t="shared" ref="G5:G48" si="1">H5+I5</f>
        <v>974</v>
      </c>
      <c r="H5" s="5">
        <v>970</v>
      </c>
      <c r="I5" s="6">
        <v>4</v>
      </c>
      <c r="J5" s="7">
        <f t="shared" ref="J5:L49" si="2">IF(G5=0,"-",((D5/G5)-1)*100)</f>
        <v>1452.053388090349</v>
      </c>
      <c r="K5" s="7">
        <f t="shared" si="2"/>
        <v>1381.5463917525774</v>
      </c>
      <c r="L5" s="7">
        <f t="shared" si="2"/>
        <v>18550</v>
      </c>
      <c r="M5" s="8" t="s">
        <v>60</v>
      </c>
    </row>
    <row r="6" spans="1:13" s="8" customFormat="1" ht="15" customHeight="1" x14ac:dyDescent="0.25">
      <c r="A6" s="20"/>
      <c r="B6" s="18" t="s">
        <v>8</v>
      </c>
      <c r="C6" s="17"/>
      <c r="D6" s="5">
        <f t="shared" si="0"/>
        <v>58767</v>
      </c>
      <c r="E6" s="5">
        <v>75</v>
      </c>
      <c r="F6" s="6">
        <v>58692</v>
      </c>
      <c r="G6" s="5">
        <f t="shared" si="1"/>
        <v>1475</v>
      </c>
      <c r="H6" s="5">
        <v>28</v>
      </c>
      <c r="I6" s="6">
        <v>1447</v>
      </c>
      <c r="J6" s="7">
        <f t="shared" si="2"/>
        <v>3884.2033898305081</v>
      </c>
      <c r="K6" s="7">
        <f t="shared" si="2"/>
        <v>167.85714285714283</v>
      </c>
      <c r="L6" s="7">
        <f t="shared" si="2"/>
        <v>3956.1161022805804</v>
      </c>
      <c r="M6" s="8" t="s">
        <v>60</v>
      </c>
    </row>
    <row r="7" spans="1:13" s="8" customFormat="1" ht="15" customHeight="1" x14ac:dyDescent="0.25">
      <c r="A7" s="20"/>
      <c r="B7" s="18" t="s">
        <v>9</v>
      </c>
      <c r="C7" s="17"/>
      <c r="D7" s="5">
        <f t="shared" si="0"/>
        <v>47926</v>
      </c>
      <c r="E7" s="5">
        <v>142</v>
      </c>
      <c r="F7" s="6">
        <v>47784</v>
      </c>
      <c r="G7" s="5">
        <f t="shared" si="1"/>
        <v>558</v>
      </c>
      <c r="H7" s="5">
        <v>21</v>
      </c>
      <c r="I7" s="6">
        <v>537</v>
      </c>
      <c r="J7" s="7">
        <f t="shared" si="2"/>
        <v>8488.8888888888887</v>
      </c>
      <c r="K7" s="7">
        <f t="shared" si="2"/>
        <v>576.19047619047615</v>
      </c>
      <c r="L7" s="7">
        <f t="shared" si="2"/>
        <v>8798.324022346369</v>
      </c>
      <c r="M7" s="8" t="s">
        <v>60</v>
      </c>
    </row>
    <row r="8" spans="1:13" s="8" customFormat="1" ht="15" customHeight="1" x14ac:dyDescent="0.25">
      <c r="A8" s="20"/>
      <c r="B8" s="18" t="s">
        <v>10</v>
      </c>
      <c r="C8" s="17"/>
      <c r="D8" s="5">
        <f t="shared" si="0"/>
        <v>2626</v>
      </c>
      <c r="E8" s="5">
        <v>3</v>
      </c>
      <c r="F8" s="6">
        <v>2623</v>
      </c>
      <c r="G8" s="5">
        <f t="shared" si="1"/>
        <v>365</v>
      </c>
      <c r="H8" s="5">
        <v>0</v>
      </c>
      <c r="I8" s="6">
        <v>365</v>
      </c>
      <c r="J8" s="7">
        <f t="shared" si="2"/>
        <v>619.45205479452056</v>
      </c>
      <c r="K8" s="7" t="str">
        <f t="shared" si="2"/>
        <v>-</v>
      </c>
      <c r="L8" s="7">
        <f t="shared" si="2"/>
        <v>618.6301369863013</v>
      </c>
      <c r="M8" s="8" t="s">
        <v>60</v>
      </c>
    </row>
    <row r="9" spans="1:13" s="8" customFormat="1" ht="15" customHeight="1" x14ac:dyDescent="0.25">
      <c r="A9" s="20"/>
      <c r="B9" s="18" t="s">
        <v>11</v>
      </c>
      <c r="C9" s="17"/>
      <c r="D9" s="5">
        <f t="shared" si="0"/>
        <v>1094</v>
      </c>
      <c r="E9" s="5">
        <v>7</v>
      </c>
      <c r="F9" s="6">
        <v>1087</v>
      </c>
      <c r="G9" s="5">
        <f t="shared" si="1"/>
        <v>115</v>
      </c>
      <c r="H9" s="5">
        <v>5</v>
      </c>
      <c r="I9" s="6">
        <v>110</v>
      </c>
      <c r="J9" s="7">
        <f t="shared" si="2"/>
        <v>851.30434782608688</v>
      </c>
      <c r="K9" s="7">
        <f t="shared" si="2"/>
        <v>39.999999999999993</v>
      </c>
      <c r="L9" s="7">
        <f t="shared" si="2"/>
        <v>888.18181818181813</v>
      </c>
      <c r="M9" s="8" t="s">
        <v>60</v>
      </c>
    </row>
    <row r="10" spans="1:13" s="8" customFormat="1" ht="15" customHeight="1" x14ac:dyDescent="0.25">
      <c r="A10" s="20"/>
      <c r="B10" s="19" t="s">
        <v>12</v>
      </c>
      <c r="C10" s="9" t="s">
        <v>30</v>
      </c>
      <c r="D10" s="5">
        <f>E10+F10</f>
        <v>27640</v>
      </c>
      <c r="E10" s="5">
        <v>61</v>
      </c>
      <c r="F10" s="6">
        <v>27579</v>
      </c>
      <c r="G10" s="5">
        <f t="shared" si="1"/>
        <v>881</v>
      </c>
      <c r="H10" s="5">
        <v>8</v>
      </c>
      <c r="I10" s="6">
        <v>873</v>
      </c>
      <c r="J10" s="7">
        <f t="shared" si="2"/>
        <v>3037.3439273552781</v>
      </c>
      <c r="K10" s="7">
        <f t="shared" si="2"/>
        <v>662.5</v>
      </c>
      <c r="L10" s="7">
        <f t="shared" si="2"/>
        <v>3059.1065292096223</v>
      </c>
      <c r="M10" s="8" t="s">
        <v>60</v>
      </c>
    </row>
    <row r="11" spans="1:13" s="8" customFormat="1" ht="15" customHeight="1" x14ac:dyDescent="0.25">
      <c r="A11" s="20"/>
      <c r="B11" s="20"/>
      <c r="C11" s="10" t="s">
        <v>31</v>
      </c>
      <c r="D11" s="5">
        <f t="shared" si="0"/>
        <v>39350</v>
      </c>
      <c r="E11" s="5">
        <v>59</v>
      </c>
      <c r="F11" s="6">
        <v>39291</v>
      </c>
      <c r="G11" s="5">
        <f t="shared" si="1"/>
        <v>476</v>
      </c>
      <c r="H11" s="5">
        <v>23</v>
      </c>
      <c r="I11" s="6">
        <v>453</v>
      </c>
      <c r="J11" s="7">
        <f t="shared" si="2"/>
        <v>8166.8067226890753</v>
      </c>
      <c r="K11" s="7">
        <f t="shared" si="2"/>
        <v>156.52173913043475</v>
      </c>
      <c r="L11" s="7">
        <f t="shared" si="2"/>
        <v>8573.5099337748343</v>
      </c>
      <c r="M11" s="8" t="s">
        <v>60</v>
      </c>
    </row>
    <row r="12" spans="1:13" s="8" customFormat="1" ht="15" customHeight="1" x14ac:dyDescent="0.25">
      <c r="A12" s="20"/>
      <c r="B12" s="20"/>
      <c r="C12" s="10" t="s">
        <v>32</v>
      </c>
      <c r="D12" s="5">
        <f t="shared" si="0"/>
        <v>16731</v>
      </c>
      <c r="E12" s="5">
        <v>19</v>
      </c>
      <c r="F12" s="6">
        <v>16712</v>
      </c>
      <c r="G12" s="5">
        <f t="shared" si="1"/>
        <v>5952</v>
      </c>
      <c r="H12" s="5">
        <v>6</v>
      </c>
      <c r="I12" s="6">
        <v>5946</v>
      </c>
      <c r="J12" s="7">
        <f t="shared" si="2"/>
        <v>181.09879032258064</v>
      </c>
      <c r="K12" s="7">
        <f t="shared" si="2"/>
        <v>216.66666666666666</v>
      </c>
      <c r="L12" s="7">
        <f t="shared" si="2"/>
        <v>181.062899428187</v>
      </c>
      <c r="M12" s="8" t="s">
        <v>60</v>
      </c>
    </row>
    <row r="13" spans="1:13" s="8" customFormat="1" ht="15" customHeight="1" x14ac:dyDescent="0.25">
      <c r="A13" s="20"/>
      <c r="B13" s="20"/>
      <c r="C13" s="10" t="s">
        <v>33</v>
      </c>
      <c r="D13" s="5">
        <f t="shared" si="0"/>
        <v>31459</v>
      </c>
      <c r="E13" s="5">
        <v>173</v>
      </c>
      <c r="F13" s="6">
        <v>31286</v>
      </c>
      <c r="G13" s="5">
        <f t="shared" si="1"/>
        <v>4529</v>
      </c>
      <c r="H13" s="5">
        <v>12</v>
      </c>
      <c r="I13" s="6">
        <v>4517</v>
      </c>
      <c r="J13" s="7">
        <f t="shared" si="2"/>
        <v>594.61249724000891</v>
      </c>
      <c r="K13" s="7">
        <f t="shared" si="2"/>
        <v>1341.6666666666665</v>
      </c>
      <c r="L13" s="7">
        <f t="shared" si="2"/>
        <v>592.62785034314811</v>
      </c>
      <c r="M13" s="8" t="s">
        <v>60</v>
      </c>
    </row>
    <row r="14" spans="1:13" s="8" customFormat="1" ht="15" customHeight="1" x14ac:dyDescent="0.25">
      <c r="A14" s="20"/>
      <c r="B14" s="20"/>
      <c r="C14" s="10" t="s">
        <v>34</v>
      </c>
      <c r="D14" s="5">
        <f t="shared" si="0"/>
        <v>25794</v>
      </c>
      <c r="E14" s="5">
        <v>40</v>
      </c>
      <c r="F14" s="6">
        <v>25754</v>
      </c>
      <c r="G14" s="5">
        <f t="shared" si="1"/>
        <v>2553</v>
      </c>
      <c r="H14" s="5">
        <v>13</v>
      </c>
      <c r="I14" s="6">
        <v>2540</v>
      </c>
      <c r="J14" s="7">
        <f t="shared" si="2"/>
        <v>910.34077555816691</v>
      </c>
      <c r="K14" s="7">
        <f t="shared" si="2"/>
        <v>207.69230769230771</v>
      </c>
      <c r="L14" s="7">
        <f t="shared" si="2"/>
        <v>913.93700787401576</v>
      </c>
      <c r="M14" s="8" t="s">
        <v>60</v>
      </c>
    </row>
    <row r="15" spans="1:13" s="8" customFormat="1" ht="15" customHeight="1" x14ac:dyDescent="0.25">
      <c r="A15" s="20"/>
      <c r="B15" s="20"/>
      <c r="C15" s="10" t="s">
        <v>35</v>
      </c>
      <c r="D15" s="5">
        <f t="shared" si="0"/>
        <v>33122</v>
      </c>
      <c r="E15" s="5">
        <v>180</v>
      </c>
      <c r="F15" s="6">
        <v>32942</v>
      </c>
      <c r="G15" s="5">
        <f t="shared" si="1"/>
        <v>11437</v>
      </c>
      <c r="H15" s="5">
        <v>81</v>
      </c>
      <c r="I15" s="6">
        <v>11356</v>
      </c>
      <c r="J15" s="7">
        <f t="shared" si="2"/>
        <v>189.60391711113056</v>
      </c>
      <c r="K15" s="7">
        <f t="shared" si="2"/>
        <v>122.22222222222223</v>
      </c>
      <c r="L15" s="7">
        <f t="shared" si="2"/>
        <v>190.08453680873546</v>
      </c>
      <c r="M15" s="8" t="s">
        <v>60</v>
      </c>
    </row>
    <row r="16" spans="1:13" s="8" customFormat="1" ht="15" customHeight="1" x14ac:dyDescent="0.25">
      <c r="A16" s="20"/>
      <c r="B16" s="20"/>
      <c r="C16" s="10" t="s">
        <v>36</v>
      </c>
      <c r="D16" s="5">
        <f t="shared" ref="D16:I16" si="3">D17-D10-D11-D12-D13-D14-D15</f>
        <v>1590</v>
      </c>
      <c r="E16" s="5">
        <f t="shared" si="3"/>
        <v>36</v>
      </c>
      <c r="F16" s="5">
        <f t="shared" si="3"/>
        <v>1554</v>
      </c>
      <c r="G16" s="5">
        <f t="shared" si="3"/>
        <v>99</v>
      </c>
      <c r="H16" s="5">
        <f t="shared" si="3"/>
        <v>5</v>
      </c>
      <c r="I16" s="5">
        <f t="shared" si="3"/>
        <v>94</v>
      </c>
      <c r="J16" s="7">
        <f t="shared" si="2"/>
        <v>1506.0606060606062</v>
      </c>
      <c r="K16" s="7">
        <f t="shared" si="2"/>
        <v>620</v>
      </c>
      <c r="L16" s="7">
        <f t="shared" si="2"/>
        <v>1553.191489361702</v>
      </c>
      <c r="M16" s="8" t="s">
        <v>60</v>
      </c>
    </row>
    <row r="17" spans="1:13" s="8" customFormat="1" ht="15" customHeight="1" x14ac:dyDescent="0.25">
      <c r="A17" s="20"/>
      <c r="B17" s="21"/>
      <c r="C17" s="10" t="s">
        <v>13</v>
      </c>
      <c r="D17" s="5">
        <f t="shared" si="0"/>
        <v>175686</v>
      </c>
      <c r="E17" s="5">
        <v>568</v>
      </c>
      <c r="F17" s="6">
        <v>175118</v>
      </c>
      <c r="G17" s="5">
        <f t="shared" si="1"/>
        <v>25927</v>
      </c>
      <c r="H17" s="5">
        <v>148</v>
      </c>
      <c r="I17" s="6">
        <v>25779</v>
      </c>
      <c r="J17" s="7">
        <f t="shared" si="2"/>
        <v>577.61792725729936</v>
      </c>
      <c r="K17" s="7">
        <f t="shared" si="2"/>
        <v>283.78378378378375</v>
      </c>
      <c r="L17" s="7">
        <f t="shared" si="2"/>
        <v>579.30486054540518</v>
      </c>
      <c r="M17" s="8" t="s">
        <v>60</v>
      </c>
    </row>
    <row r="18" spans="1:13" s="8" customFormat="1" ht="15" customHeight="1" x14ac:dyDescent="0.25">
      <c r="A18" s="20"/>
      <c r="B18" s="18" t="s">
        <v>14</v>
      </c>
      <c r="C18" s="17"/>
      <c r="D18" s="5">
        <f t="shared" ref="D18:I18" si="4">D19-D4-D5-D6-D7-D8-D9-D17</f>
        <v>2389</v>
      </c>
      <c r="E18" s="5">
        <f t="shared" si="4"/>
        <v>1</v>
      </c>
      <c r="F18" s="5">
        <f t="shared" si="4"/>
        <v>2388</v>
      </c>
      <c r="G18" s="5">
        <f t="shared" si="4"/>
        <v>66</v>
      </c>
      <c r="H18" s="5">
        <f t="shared" si="4"/>
        <v>3</v>
      </c>
      <c r="I18" s="5">
        <f t="shared" si="4"/>
        <v>63</v>
      </c>
      <c r="J18" s="7">
        <f t="shared" si="2"/>
        <v>3519.6969696969695</v>
      </c>
      <c r="K18" s="7">
        <f t="shared" si="2"/>
        <v>-66.666666666666671</v>
      </c>
      <c r="L18" s="7">
        <f t="shared" si="2"/>
        <v>3690.4761904761904</v>
      </c>
      <c r="M18" s="8" t="s">
        <v>60</v>
      </c>
    </row>
    <row r="19" spans="1:13" s="8" customFormat="1" ht="15" customHeight="1" x14ac:dyDescent="0.25">
      <c r="A19" s="21"/>
      <c r="B19" s="18" t="s">
        <v>15</v>
      </c>
      <c r="C19" s="17"/>
      <c r="D19" s="5">
        <f t="shared" si="0"/>
        <v>421261</v>
      </c>
      <c r="E19" s="5">
        <v>126836</v>
      </c>
      <c r="F19" s="6">
        <v>294425</v>
      </c>
      <c r="G19" s="5">
        <f t="shared" si="1"/>
        <v>30200</v>
      </c>
      <c r="H19" s="5">
        <v>1875</v>
      </c>
      <c r="I19" s="6">
        <v>28325</v>
      </c>
      <c r="J19" s="7">
        <f t="shared" si="2"/>
        <v>1294.9039735099336</v>
      </c>
      <c r="K19" s="7">
        <f t="shared" si="2"/>
        <v>6664.5866666666661</v>
      </c>
      <c r="L19" s="7">
        <f t="shared" si="2"/>
        <v>939.45278022947923</v>
      </c>
      <c r="M19" s="8" t="s">
        <v>60</v>
      </c>
    </row>
    <row r="20" spans="1:13" s="8" customFormat="1" ht="15" customHeight="1" x14ac:dyDescent="0.25">
      <c r="A20" s="19" t="s">
        <v>16</v>
      </c>
      <c r="B20" s="18" t="s">
        <v>37</v>
      </c>
      <c r="C20" s="17"/>
      <c r="D20" s="5">
        <f t="shared" si="0"/>
        <v>5822</v>
      </c>
      <c r="E20" s="5">
        <v>80</v>
      </c>
      <c r="F20" s="6">
        <v>5742</v>
      </c>
      <c r="G20" s="5">
        <f t="shared" si="1"/>
        <v>310</v>
      </c>
      <c r="H20" s="5">
        <v>60</v>
      </c>
      <c r="I20" s="6">
        <v>250</v>
      </c>
      <c r="J20" s="7">
        <f t="shared" si="2"/>
        <v>1778.0645161290322</v>
      </c>
      <c r="K20" s="7">
        <f t="shared" si="2"/>
        <v>33.333333333333329</v>
      </c>
      <c r="L20" s="7">
        <f t="shared" si="2"/>
        <v>2196.8000000000002</v>
      </c>
      <c r="M20" s="8" t="s">
        <v>60</v>
      </c>
    </row>
    <row r="21" spans="1:13" s="8" customFormat="1" ht="15" customHeight="1" x14ac:dyDescent="0.25">
      <c r="A21" s="20"/>
      <c r="B21" s="18" t="s">
        <v>38</v>
      </c>
      <c r="C21" s="17"/>
      <c r="D21" s="5">
        <f t="shared" si="0"/>
        <v>55463</v>
      </c>
      <c r="E21" s="5">
        <v>1269</v>
      </c>
      <c r="F21" s="6">
        <v>54194</v>
      </c>
      <c r="G21" s="5">
        <f t="shared" si="1"/>
        <v>3729</v>
      </c>
      <c r="H21" s="5">
        <v>1094</v>
      </c>
      <c r="I21" s="6">
        <v>2635</v>
      </c>
      <c r="J21" s="7">
        <f t="shared" si="2"/>
        <v>1387.3424510592652</v>
      </c>
      <c r="K21" s="7">
        <f t="shared" si="2"/>
        <v>15.996343692870196</v>
      </c>
      <c r="L21" s="7">
        <f t="shared" si="2"/>
        <v>1956.6982922201139</v>
      </c>
      <c r="M21" s="8" t="s">
        <v>60</v>
      </c>
    </row>
    <row r="22" spans="1:13" s="8" customFormat="1" ht="15" customHeight="1" x14ac:dyDescent="0.25">
      <c r="A22" s="20"/>
      <c r="B22" s="18" t="s">
        <v>39</v>
      </c>
      <c r="C22" s="17"/>
      <c r="D22" s="5">
        <f t="shared" si="0"/>
        <v>213</v>
      </c>
      <c r="E22" s="5">
        <v>1</v>
      </c>
      <c r="F22" s="6">
        <v>212</v>
      </c>
      <c r="G22" s="5">
        <f t="shared" si="1"/>
        <v>30</v>
      </c>
      <c r="H22" s="5">
        <v>3</v>
      </c>
      <c r="I22" s="6">
        <v>27</v>
      </c>
      <c r="J22" s="7">
        <f t="shared" si="2"/>
        <v>610</v>
      </c>
      <c r="K22" s="7">
        <f t="shared" si="2"/>
        <v>-66.666666666666671</v>
      </c>
      <c r="L22" s="7">
        <f t="shared" si="2"/>
        <v>685.18518518518522</v>
      </c>
      <c r="M22" s="8" t="s">
        <v>60</v>
      </c>
    </row>
    <row r="23" spans="1:13" s="8" customFormat="1" ht="15" customHeight="1" x14ac:dyDescent="0.25">
      <c r="A23" s="20"/>
      <c r="B23" s="18" t="s">
        <v>40</v>
      </c>
      <c r="C23" s="17"/>
      <c r="D23" s="5">
        <f t="shared" si="0"/>
        <v>208</v>
      </c>
      <c r="E23" s="5">
        <v>19</v>
      </c>
      <c r="F23" s="6">
        <v>189</v>
      </c>
      <c r="G23" s="5">
        <f t="shared" si="1"/>
        <v>25</v>
      </c>
      <c r="H23" s="5">
        <v>2</v>
      </c>
      <c r="I23" s="6">
        <v>23</v>
      </c>
      <c r="J23" s="7">
        <f t="shared" si="2"/>
        <v>732</v>
      </c>
      <c r="K23" s="7">
        <f t="shared" si="2"/>
        <v>850</v>
      </c>
      <c r="L23" s="7">
        <f t="shared" si="2"/>
        <v>721.73913043478262</v>
      </c>
      <c r="M23" s="8" t="s">
        <v>60</v>
      </c>
    </row>
    <row r="24" spans="1:13" s="8" customFormat="1" ht="15" customHeight="1" x14ac:dyDescent="0.25">
      <c r="A24" s="20"/>
      <c r="B24" s="18" t="s">
        <v>41</v>
      </c>
      <c r="C24" s="17"/>
      <c r="D24" s="5">
        <f t="shared" si="0"/>
        <v>43</v>
      </c>
      <c r="E24" s="5">
        <v>6</v>
      </c>
      <c r="F24" s="6">
        <v>37</v>
      </c>
      <c r="G24" s="5">
        <f t="shared" si="1"/>
        <v>6</v>
      </c>
      <c r="H24" s="5">
        <v>2</v>
      </c>
      <c r="I24" s="6">
        <v>4</v>
      </c>
      <c r="J24" s="7">
        <f t="shared" si="2"/>
        <v>616.66666666666674</v>
      </c>
      <c r="K24" s="7">
        <f t="shared" si="2"/>
        <v>200</v>
      </c>
      <c r="L24" s="7">
        <f t="shared" si="2"/>
        <v>825</v>
      </c>
      <c r="M24" s="8" t="s">
        <v>60</v>
      </c>
    </row>
    <row r="25" spans="1:13" s="8" customFormat="1" ht="15" customHeight="1" x14ac:dyDescent="0.25">
      <c r="A25" s="20"/>
      <c r="B25" s="18" t="s">
        <v>17</v>
      </c>
      <c r="C25" s="17"/>
      <c r="D25" s="5">
        <f t="shared" ref="D25:I25" si="5">D26-D20-D21-D22-D23-D24</f>
        <v>812</v>
      </c>
      <c r="E25" s="5">
        <f t="shared" si="5"/>
        <v>20</v>
      </c>
      <c r="F25" s="5">
        <f t="shared" si="5"/>
        <v>792</v>
      </c>
      <c r="G25" s="5">
        <f t="shared" si="5"/>
        <v>82</v>
      </c>
      <c r="H25" s="5">
        <f t="shared" si="5"/>
        <v>2</v>
      </c>
      <c r="I25" s="5">
        <f t="shared" si="5"/>
        <v>80</v>
      </c>
      <c r="J25" s="7">
        <f t="shared" si="2"/>
        <v>890.2439024390244</v>
      </c>
      <c r="K25" s="7">
        <f t="shared" si="2"/>
        <v>900</v>
      </c>
      <c r="L25" s="7">
        <f t="shared" si="2"/>
        <v>890</v>
      </c>
      <c r="M25" s="8" t="s">
        <v>60</v>
      </c>
    </row>
    <row r="26" spans="1:13" s="8" customFormat="1" ht="15" customHeight="1" x14ac:dyDescent="0.25">
      <c r="A26" s="21"/>
      <c r="B26" s="18" t="s">
        <v>18</v>
      </c>
      <c r="C26" s="17"/>
      <c r="D26" s="5">
        <f t="shared" si="0"/>
        <v>62561</v>
      </c>
      <c r="E26" s="5">
        <v>1395</v>
      </c>
      <c r="F26" s="6">
        <v>61166</v>
      </c>
      <c r="G26" s="5">
        <f t="shared" si="1"/>
        <v>4182</v>
      </c>
      <c r="H26" s="5">
        <v>1163</v>
      </c>
      <c r="I26" s="6">
        <v>3019</v>
      </c>
      <c r="J26" s="7">
        <f t="shared" si="2"/>
        <v>1395.9588713534195</v>
      </c>
      <c r="K26" s="7">
        <f t="shared" si="2"/>
        <v>19.948409286328463</v>
      </c>
      <c r="L26" s="7">
        <f t="shared" si="2"/>
        <v>1926.0351109638955</v>
      </c>
      <c r="M26" s="8" t="s">
        <v>60</v>
      </c>
    </row>
    <row r="27" spans="1:13" s="8" customFormat="1" ht="15" customHeight="1" x14ac:dyDescent="0.25">
      <c r="A27" s="19" t="s">
        <v>19</v>
      </c>
      <c r="B27" s="18" t="s">
        <v>42</v>
      </c>
      <c r="C27" s="17"/>
      <c r="D27" s="5">
        <f t="shared" si="0"/>
        <v>423</v>
      </c>
      <c r="E27" s="5">
        <v>2</v>
      </c>
      <c r="F27" s="6">
        <v>421</v>
      </c>
      <c r="G27" s="5">
        <f t="shared" si="1"/>
        <v>104</v>
      </c>
      <c r="H27" s="5">
        <v>5</v>
      </c>
      <c r="I27" s="6">
        <v>99</v>
      </c>
      <c r="J27" s="7">
        <f t="shared" si="2"/>
        <v>306.73076923076923</v>
      </c>
      <c r="K27" s="7">
        <f t="shared" si="2"/>
        <v>-60</v>
      </c>
      <c r="L27" s="7">
        <f t="shared" si="2"/>
        <v>325.25252525252529</v>
      </c>
      <c r="M27" s="8" t="s">
        <v>60</v>
      </c>
    </row>
    <row r="28" spans="1:13" s="8" customFormat="1" ht="15" customHeight="1" x14ac:dyDescent="0.25">
      <c r="A28" s="20"/>
      <c r="B28" s="18" t="s">
        <v>43</v>
      </c>
      <c r="C28" s="17"/>
      <c r="D28" s="5">
        <f t="shared" si="0"/>
        <v>2528</v>
      </c>
      <c r="E28" s="5">
        <v>19</v>
      </c>
      <c r="F28" s="6">
        <v>2509</v>
      </c>
      <c r="G28" s="5">
        <f t="shared" si="1"/>
        <v>257</v>
      </c>
      <c r="H28" s="5">
        <v>24</v>
      </c>
      <c r="I28" s="6">
        <v>233</v>
      </c>
      <c r="J28" s="7">
        <f t="shared" si="2"/>
        <v>883.65758754863816</v>
      </c>
      <c r="K28" s="7">
        <f t="shared" si="2"/>
        <v>-20.833333333333336</v>
      </c>
      <c r="L28" s="7">
        <f t="shared" si="2"/>
        <v>976.82403433476384</v>
      </c>
      <c r="M28" s="8" t="s">
        <v>60</v>
      </c>
    </row>
    <row r="29" spans="1:13" s="8" customFormat="1" ht="15" customHeight="1" x14ac:dyDescent="0.25">
      <c r="A29" s="20"/>
      <c r="B29" s="18" t="s">
        <v>44</v>
      </c>
      <c r="C29" s="17"/>
      <c r="D29" s="5">
        <f t="shared" si="0"/>
        <v>2929</v>
      </c>
      <c r="E29" s="5">
        <v>10</v>
      </c>
      <c r="F29" s="6">
        <v>2919</v>
      </c>
      <c r="G29" s="5">
        <f t="shared" si="1"/>
        <v>261</v>
      </c>
      <c r="H29" s="5">
        <v>19</v>
      </c>
      <c r="I29" s="6">
        <v>242</v>
      </c>
      <c r="J29" s="7">
        <f t="shared" si="2"/>
        <v>1022.2222222222222</v>
      </c>
      <c r="K29" s="7">
        <f t="shared" si="2"/>
        <v>-47.368421052631582</v>
      </c>
      <c r="L29" s="7">
        <f t="shared" si="2"/>
        <v>1106.1983471074382</v>
      </c>
      <c r="M29" s="8" t="s">
        <v>60</v>
      </c>
    </row>
    <row r="30" spans="1:13" s="8" customFormat="1" ht="15" customHeight="1" x14ac:dyDescent="0.25">
      <c r="A30" s="20"/>
      <c r="B30" s="18" t="s">
        <v>45</v>
      </c>
      <c r="C30" s="17"/>
      <c r="D30" s="5">
        <f t="shared" si="0"/>
        <v>893</v>
      </c>
      <c r="E30" s="5">
        <v>1</v>
      </c>
      <c r="F30" s="6">
        <v>892</v>
      </c>
      <c r="G30" s="5">
        <f t="shared" si="1"/>
        <v>91</v>
      </c>
      <c r="H30" s="5">
        <v>8</v>
      </c>
      <c r="I30" s="6">
        <v>83</v>
      </c>
      <c r="J30" s="7">
        <f t="shared" si="2"/>
        <v>881.31868131868134</v>
      </c>
      <c r="K30" s="7">
        <f t="shared" si="2"/>
        <v>-87.5</v>
      </c>
      <c r="L30" s="7">
        <f t="shared" si="2"/>
        <v>974.69879518072298</v>
      </c>
      <c r="M30" s="8" t="s">
        <v>60</v>
      </c>
    </row>
    <row r="31" spans="1:13" s="8" customFormat="1" ht="15" customHeight="1" x14ac:dyDescent="0.25">
      <c r="A31" s="20"/>
      <c r="B31" s="18" t="s">
        <v>46</v>
      </c>
      <c r="C31" s="17"/>
      <c r="D31" s="5">
        <f t="shared" si="0"/>
        <v>1413</v>
      </c>
      <c r="E31" s="5">
        <v>2</v>
      </c>
      <c r="F31" s="6">
        <v>1411</v>
      </c>
      <c r="G31" s="5">
        <f t="shared" si="1"/>
        <v>343</v>
      </c>
      <c r="H31" s="5">
        <v>1</v>
      </c>
      <c r="I31" s="6">
        <v>342</v>
      </c>
      <c r="J31" s="7">
        <f t="shared" si="2"/>
        <v>311.95335276967927</v>
      </c>
      <c r="K31" s="7">
        <f t="shared" si="2"/>
        <v>100</v>
      </c>
      <c r="L31" s="7">
        <f t="shared" si="2"/>
        <v>312.57309941520469</v>
      </c>
      <c r="M31" s="8" t="s">
        <v>60</v>
      </c>
    </row>
    <row r="32" spans="1:13" s="8" customFormat="1" ht="15" customHeight="1" x14ac:dyDescent="0.25">
      <c r="A32" s="20"/>
      <c r="B32" s="18" t="s">
        <v>47</v>
      </c>
      <c r="C32" s="17"/>
      <c r="D32" s="5">
        <f t="shared" si="0"/>
        <v>505</v>
      </c>
      <c r="E32" s="5">
        <v>9</v>
      </c>
      <c r="F32" s="6">
        <v>496</v>
      </c>
      <c r="G32" s="5">
        <f t="shared" si="1"/>
        <v>41</v>
      </c>
      <c r="H32" s="5">
        <v>3</v>
      </c>
      <c r="I32" s="6">
        <v>38</v>
      </c>
      <c r="J32" s="7">
        <f t="shared" si="2"/>
        <v>1131.7073170731708</v>
      </c>
      <c r="K32" s="7">
        <f t="shared" si="2"/>
        <v>200</v>
      </c>
      <c r="L32" s="7">
        <f t="shared" si="2"/>
        <v>1205.2631578947369</v>
      </c>
      <c r="M32" s="8" t="s">
        <v>60</v>
      </c>
    </row>
    <row r="33" spans="1:13" s="8" customFormat="1" ht="15" customHeight="1" x14ac:dyDescent="0.25">
      <c r="A33" s="20"/>
      <c r="B33" s="18" t="s">
        <v>48</v>
      </c>
      <c r="C33" s="17"/>
      <c r="D33" s="5">
        <f t="shared" si="0"/>
        <v>666</v>
      </c>
      <c r="E33" s="5">
        <v>5</v>
      </c>
      <c r="F33" s="6">
        <v>661</v>
      </c>
      <c r="G33" s="5">
        <f t="shared" si="1"/>
        <v>64</v>
      </c>
      <c r="H33" s="5">
        <v>12</v>
      </c>
      <c r="I33" s="6">
        <v>52</v>
      </c>
      <c r="J33" s="7">
        <f t="shared" si="2"/>
        <v>940.625</v>
      </c>
      <c r="K33" s="7">
        <f t="shared" si="2"/>
        <v>-58.333333333333329</v>
      </c>
      <c r="L33" s="7">
        <f t="shared" si="2"/>
        <v>1171.1538461538462</v>
      </c>
      <c r="M33" s="8" t="s">
        <v>60</v>
      </c>
    </row>
    <row r="34" spans="1:13" s="8" customFormat="1" ht="15" customHeight="1" x14ac:dyDescent="0.25">
      <c r="A34" s="20"/>
      <c r="B34" s="18" t="s">
        <v>49</v>
      </c>
      <c r="C34" s="17"/>
      <c r="D34" s="5">
        <f t="shared" si="0"/>
        <v>4142</v>
      </c>
      <c r="E34" s="5">
        <v>31</v>
      </c>
      <c r="F34" s="6">
        <v>4111</v>
      </c>
      <c r="G34" s="5">
        <f t="shared" si="1"/>
        <v>750</v>
      </c>
      <c r="H34" s="5">
        <v>23</v>
      </c>
      <c r="I34" s="6">
        <v>727</v>
      </c>
      <c r="J34" s="7">
        <f t="shared" si="2"/>
        <v>452.26666666666671</v>
      </c>
      <c r="K34" s="7">
        <f t="shared" si="2"/>
        <v>34.782608695652172</v>
      </c>
      <c r="L34" s="7">
        <f t="shared" si="2"/>
        <v>465.47455295735904</v>
      </c>
      <c r="M34" s="8" t="s">
        <v>60</v>
      </c>
    </row>
    <row r="35" spans="1:13" s="8" customFormat="1" ht="15" customHeight="1" x14ac:dyDescent="0.25">
      <c r="A35" s="20"/>
      <c r="B35" s="18" t="s">
        <v>50</v>
      </c>
      <c r="C35" s="17"/>
      <c r="D35" s="5">
        <f t="shared" si="0"/>
        <v>421</v>
      </c>
      <c r="E35" s="5">
        <v>0</v>
      </c>
      <c r="F35" s="6">
        <v>421</v>
      </c>
      <c r="G35" s="5">
        <f t="shared" si="1"/>
        <v>24</v>
      </c>
      <c r="H35" s="5">
        <v>2</v>
      </c>
      <c r="I35" s="6">
        <v>22</v>
      </c>
      <c r="J35" s="7">
        <f t="shared" si="2"/>
        <v>1654.1666666666667</v>
      </c>
      <c r="K35" s="7">
        <f t="shared" si="2"/>
        <v>-100</v>
      </c>
      <c r="L35" s="7">
        <f t="shared" si="2"/>
        <v>1813.6363636363637</v>
      </c>
      <c r="M35" s="8" t="s">
        <v>60</v>
      </c>
    </row>
    <row r="36" spans="1:13" s="8" customFormat="1" ht="15" customHeight="1" x14ac:dyDescent="0.25">
      <c r="A36" s="20"/>
      <c r="B36" s="18" t="s">
        <v>51</v>
      </c>
      <c r="C36" s="17"/>
      <c r="D36" s="5">
        <f t="shared" si="0"/>
        <v>112</v>
      </c>
      <c r="E36" s="5">
        <v>0</v>
      </c>
      <c r="F36" s="6">
        <v>112</v>
      </c>
      <c r="G36" s="5">
        <f t="shared" si="1"/>
        <v>6</v>
      </c>
      <c r="H36" s="5">
        <v>1</v>
      </c>
      <c r="I36" s="6">
        <v>5</v>
      </c>
      <c r="J36" s="7">
        <f t="shared" si="2"/>
        <v>1766.6666666666667</v>
      </c>
      <c r="K36" s="7">
        <f t="shared" si="2"/>
        <v>-100</v>
      </c>
      <c r="L36" s="7">
        <f t="shared" si="2"/>
        <v>2140</v>
      </c>
      <c r="M36" s="8" t="s">
        <v>60</v>
      </c>
    </row>
    <row r="37" spans="1:13" s="8" customFormat="1" ht="15" customHeight="1" x14ac:dyDescent="0.25">
      <c r="A37" s="20"/>
      <c r="B37" s="18" t="s">
        <v>52</v>
      </c>
      <c r="C37" s="17"/>
      <c r="D37" s="5">
        <f t="shared" si="0"/>
        <v>512</v>
      </c>
      <c r="E37" s="5">
        <v>6</v>
      </c>
      <c r="F37" s="6">
        <v>506</v>
      </c>
      <c r="G37" s="5">
        <f t="shared" si="1"/>
        <v>41</v>
      </c>
      <c r="H37" s="5">
        <v>7</v>
      </c>
      <c r="I37" s="6">
        <v>34</v>
      </c>
      <c r="J37" s="7">
        <f t="shared" si="2"/>
        <v>1148.780487804878</v>
      </c>
      <c r="K37" s="7">
        <f t="shared" si="2"/>
        <v>-14.28571428571429</v>
      </c>
      <c r="L37" s="7">
        <f t="shared" si="2"/>
        <v>1388.2352941176471</v>
      </c>
      <c r="M37" s="8" t="s">
        <v>60</v>
      </c>
    </row>
    <row r="38" spans="1:13" s="8" customFormat="1" ht="15" customHeight="1" x14ac:dyDescent="0.25">
      <c r="A38" s="20"/>
      <c r="B38" s="18" t="s">
        <v>53</v>
      </c>
      <c r="C38" s="17"/>
      <c r="D38" s="5">
        <f t="shared" si="0"/>
        <v>391</v>
      </c>
      <c r="E38" s="5">
        <v>2</v>
      </c>
      <c r="F38" s="6">
        <v>389</v>
      </c>
      <c r="G38" s="5">
        <f t="shared" si="1"/>
        <v>121</v>
      </c>
      <c r="H38" s="5">
        <v>0</v>
      </c>
      <c r="I38" s="6">
        <v>121</v>
      </c>
      <c r="J38" s="7">
        <f t="shared" si="2"/>
        <v>223.14049586776861</v>
      </c>
      <c r="K38" s="7" t="str">
        <f t="shared" si="2"/>
        <v>-</v>
      </c>
      <c r="L38" s="7">
        <f t="shared" si="2"/>
        <v>221.48760330578514</v>
      </c>
      <c r="M38" s="8" t="s">
        <v>60</v>
      </c>
    </row>
    <row r="39" spans="1:13" s="8" customFormat="1" ht="15" customHeight="1" x14ac:dyDescent="0.25">
      <c r="A39" s="20"/>
      <c r="B39" s="18" t="s">
        <v>20</v>
      </c>
      <c r="C39" s="17"/>
      <c r="D39" s="5">
        <f t="shared" ref="D39:I39" si="6">D40-D27-D28-D29-D30-D31-D32-D33-D34-D35-D36-D37-D38</f>
        <v>3343</v>
      </c>
      <c r="E39" s="5">
        <f t="shared" si="6"/>
        <v>4</v>
      </c>
      <c r="F39" s="5">
        <f t="shared" si="6"/>
        <v>3339</v>
      </c>
      <c r="G39" s="5">
        <f t="shared" si="6"/>
        <v>849</v>
      </c>
      <c r="H39" s="5">
        <f t="shared" si="6"/>
        <v>12</v>
      </c>
      <c r="I39" s="5">
        <f t="shared" si="6"/>
        <v>837</v>
      </c>
      <c r="J39" s="7">
        <f t="shared" si="2"/>
        <v>293.75736160188455</v>
      </c>
      <c r="K39" s="7">
        <f t="shared" si="2"/>
        <v>-66.666666666666671</v>
      </c>
      <c r="L39" s="7">
        <f t="shared" si="2"/>
        <v>298.92473118279571</v>
      </c>
      <c r="M39" s="8" t="s">
        <v>60</v>
      </c>
    </row>
    <row r="40" spans="1:13" s="8" customFormat="1" ht="15" customHeight="1" x14ac:dyDescent="0.25">
      <c r="A40" s="21"/>
      <c r="B40" s="18" t="s">
        <v>21</v>
      </c>
      <c r="C40" s="17"/>
      <c r="D40" s="5">
        <f t="shared" si="0"/>
        <v>18278</v>
      </c>
      <c r="E40" s="5">
        <v>91</v>
      </c>
      <c r="F40" s="6">
        <v>18187</v>
      </c>
      <c r="G40" s="5">
        <f t="shared" si="1"/>
        <v>2952</v>
      </c>
      <c r="H40" s="5">
        <v>117</v>
      </c>
      <c r="I40" s="6">
        <v>2835</v>
      </c>
      <c r="J40" s="7">
        <f t="shared" si="2"/>
        <v>519.17344173441734</v>
      </c>
      <c r="K40" s="7">
        <f t="shared" si="2"/>
        <v>-22.222222222222221</v>
      </c>
      <c r="L40" s="7">
        <f t="shared" si="2"/>
        <v>541.51675485008809</v>
      </c>
      <c r="M40" s="8" t="s">
        <v>60</v>
      </c>
    </row>
    <row r="41" spans="1:13" s="8" customFormat="1" ht="15" customHeight="1" x14ac:dyDescent="0.25">
      <c r="A41" s="19" t="s">
        <v>22</v>
      </c>
      <c r="B41" s="18" t="s">
        <v>54</v>
      </c>
      <c r="C41" s="17"/>
      <c r="D41" s="5">
        <f t="shared" si="0"/>
        <v>5449</v>
      </c>
      <c r="E41" s="5">
        <v>47</v>
      </c>
      <c r="F41" s="6">
        <v>5402</v>
      </c>
      <c r="G41" s="5">
        <f t="shared" si="1"/>
        <v>174</v>
      </c>
      <c r="H41" s="5">
        <v>26</v>
      </c>
      <c r="I41" s="6">
        <v>148</v>
      </c>
      <c r="J41" s="7">
        <f t="shared" si="2"/>
        <v>3031.6091954022986</v>
      </c>
      <c r="K41" s="7">
        <f t="shared" si="2"/>
        <v>80.769230769230774</v>
      </c>
      <c r="L41" s="7">
        <f t="shared" si="2"/>
        <v>3550</v>
      </c>
      <c r="M41" s="8" t="s">
        <v>60</v>
      </c>
    </row>
    <row r="42" spans="1:13" s="8" customFormat="1" ht="15" customHeight="1" x14ac:dyDescent="0.25">
      <c r="A42" s="20"/>
      <c r="B42" s="18" t="s">
        <v>55</v>
      </c>
      <c r="C42" s="17"/>
      <c r="D42" s="5">
        <f t="shared" si="0"/>
        <v>1113</v>
      </c>
      <c r="E42" s="5">
        <v>10</v>
      </c>
      <c r="F42" s="6">
        <v>1103</v>
      </c>
      <c r="G42" s="5">
        <f t="shared" si="1"/>
        <v>31</v>
      </c>
      <c r="H42" s="5">
        <v>5</v>
      </c>
      <c r="I42" s="6">
        <v>26</v>
      </c>
      <c r="J42" s="7">
        <f t="shared" si="2"/>
        <v>3490.3225806451615</v>
      </c>
      <c r="K42" s="7">
        <f t="shared" si="2"/>
        <v>100</v>
      </c>
      <c r="L42" s="7">
        <f t="shared" si="2"/>
        <v>4142.3076923076924</v>
      </c>
      <c r="M42" s="8" t="s">
        <v>60</v>
      </c>
    </row>
    <row r="43" spans="1:13" s="8" customFormat="1" ht="15" customHeight="1" x14ac:dyDescent="0.25">
      <c r="A43" s="20"/>
      <c r="B43" s="18" t="s">
        <v>23</v>
      </c>
      <c r="C43" s="17"/>
      <c r="D43" s="5">
        <f t="shared" ref="D43:I43" si="7">D44-D41-D42</f>
        <v>125</v>
      </c>
      <c r="E43" s="5">
        <f t="shared" si="7"/>
        <v>2</v>
      </c>
      <c r="F43" s="5">
        <f t="shared" si="7"/>
        <v>123</v>
      </c>
      <c r="G43" s="5">
        <f t="shared" si="7"/>
        <v>37</v>
      </c>
      <c r="H43" s="5">
        <f t="shared" si="7"/>
        <v>0</v>
      </c>
      <c r="I43" s="5">
        <f t="shared" si="7"/>
        <v>37</v>
      </c>
      <c r="J43" s="7">
        <f t="shared" si="2"/>
        <v>237.83783783783784</v>
      </c>
      <c r="K43" s="7" t="str">
        <f t="shared" si="2"/>
        <v>-</v>
      </c>
      <c r="L43" s="7">
        <f t="shared" si="2"/>
        <v>232.43243243243242</v>
      </c>
      <c r="M43" s="8" t="s">
        <v>60</v>
      </c>
    </row>
    <row r="44" spans="1:13" s="8" customFormat="1" ht="15" customHeight="1" x14ac:dyDescent="0.25">
      <c r="A44" s="21"/>
      <c r="B44" s="18" t="s">
        <v>24</v>
      </c>
      <c r="C44" s="17"/>
      <c r="D44" s="5">
        <f t="shared" si="0"/>
        <v>6687</v>
      </c>
      <c r="E44" s="5">
        <v>59</v>
      </c>
      <c r="F44" s="6">
        <v>6628</v>
      </c>
      <c r="G44" s="5">
        <f t="shared" si="1"/>
        <v>242</v>
      </c>
      <c r="H44" s="5">
        <v>31</v>
      </c>
      <c r="I44" s="6">
        <v>211</v>
      </c>
      <c r="J44" s="7">
        <f t="shared" si="2"/>
        <v>2663.2231404958679</v>
      </c>
      <c r="K44" s="7">
        <f t="shared" si="2"/>
        <v>90.322580645161295</v>
      </c>
      <c r="L44" s="7">
        <f t="shared" si="2"/>
        <v>3041.2322274881517</v>
      </c>
      <c r="M44" s="8" t="s">
        <v>60</v>
      </c>
    </row>
    <row r="45" spans="1:13" s="8" customFormat="1" ht="20.25" customHeight="1" x14ac:dyDescent="0.25">
      <c r="A45" s="19" t="s">
        <v>25</v>
      </c>
      <c r="B45" s="18" t="s">
        <v>56</v>
      </c>
      <c r="C45" s="17"/>
      <c r="D45" s="5">
        <f t="shared" si="0"/>
        <v>303</v>
      </c>
      <c r="E45" s="5">
        <v>10</v>
      </c>
      <c r="F45" s="6">
        <v>293</v>
      </c>
      <c r="G45" s="5">
        <f t="shared" si="1"/>
        <v>75</v>
      </c>
      <c r="H45" s="5">
        <v>1</v>
      </c>
      <c r="I45" s="6">
        <v>74</v>
      </c>
      <c r="J45" s="7">
        <f t="shared" si="2"/>
        <v>304</v>
      </c>
      <c r="K45" s="7">
        <f t="shared" si="2"/>
        <v>900</v>
      </c>
      <c r="L45" s="7">
        <f t="shared" si="2"/>
        <v>295.94594594594594</v>
      </c>
      <c r="M45" s="8" t="s">
        <v>60</v>
      </c>
    </row>
    <row r="46" spans="1:13" s="8" customFormat="1" ht="17.25" customHeight="1" x14ac:dyDescent="0.25">
      <c r="A46" s="20"/>
      <c r="B46" s="18" t="s">
        <v>26</v>
      </c>
      <c r="C46" s="17"/>
      <c r="D46" s="5">
        <f t="shared" ref="D46:I46" si="8">D47-D45</f>
        <v>420</v>
      </c>
      <c r="E46" s="5">
        <f t="shared" si="8"/>
        <v>9</v>
      </c>
      <c r="F46" s="5">
        <f t="shared" si="8"/>
        <v>411</v>
      </c>
      <c r="G46" s="5">
        <f t="shared" si="8"/>
        <v>80</v>
      </c>
      <c r="H46" s="5">
        <f t="shared" si="8"/>
        <v>1</v>
      </c>
      <c r="I46" s="5">
        <f t="shared" si="8"/>
        <v>79</v>
      </c>
      <c r="J46" s="7">
        <f t="shared" si="2"/>
        <v>425</v>
      </c>
      <c r="K46" s="7">
        <f t="shared" si="2"/>
        <v>800</v>
      </c>
      <c r="L46" s="7">
        <f t="shared" si="2"/>
        <v>420.25316455696202</v>
      </c>
      <c r="M46" s="8" t="s">
        <v>60</v>
      </c>
    </row>
    <row r="47" spans="1:13" s="8" customFormat="1" ht="19.5" customHeight="1" x14ac:dyDescent="0.25">
      <c r="A47" s="21"/>
      <c r="B47" s="22" t="s">
        <v>27</v>
      </c>
      <c r="C47" s="23"/>
      <c r="D47" s="5">
        <f t="shared" si="0"/>
        <v>723</v>
      </c>
      <c r="E47" s="5">
        <v>19</v>
      </c>
      <c r="F47" s="6">
        <v>704</v>
      </c>
      <c r="G47" s="5">
        <f t="shared" si="1"/>
        <v>155</v>
      </c>
      <c r="H47" s="5">
        <v>2</v>
      </c>
      <c r="I47" s="6">
        <v>153</v>
      </c>
      <c r="J47" s="7">
        <f t="shared" si="2"/>
        <v>366.45161290322574</v>
      </c>
      <c r="K47" s="7">
        <f t="shared" si="2"/>
        <v>850</v>
      </c>
      <c r="L47" s="7">
        <f t="shared" si="2"/>
        <v>360.13071895424832</v>
      </c>
      <c r="M47" s="8" t="s">
        <v>60</v>
      </c>
    </row>
    <row r="48" spans="1:13" s="8" customFormat="1" ht="15" customHeight="1" x14ac:dyDescent="0.25">
      <c r="A48" s="11"/>
      <c r="B48" s="24" t="s">
        <v>28</v>
      </c>
      <c r="C48" s="23"/>
      <c r="D48" s="5">
        <f t="shared" si="0"/>
        <v>183</v>
      </c>
      <c r="E48" s="5">
        <v>113</v>
      </c>
      <c r="F48" s="12">
        <v>70</v>
      </c>
      <c r="G48" s="5">
        <f t="shared" si="1"/>
        <v>723</v>
      </c>
      <c r="H48" s="13">
        <v>20</v>
      </c>
      <c r="I48" s="12">
        <v>703</v>
      </c>
      <c r="J48" s="14">
        <f t="shared" si="2"/>
        <v>-74.68879668049793</v>
      </c>
      <c r="K48" s="14">
        <f t="shared" si="2"/>
        <v>465.00000000000006</v>
      </c>
      <c r="L48" s="14">
        <f t="shared" si="2"/>
        <v>-90.042674253200573</v>
      </c>
      <c r="M48" s="8" t="s">
        <v>60</v>
      </c>
    </row>
    <row r="49" spans="1:13" s="8" customFormat="1" ht="15" customHeight="1" x14ac:dyDescent="0.25">
      <c r="A49" s="15"/>
      <c r="B49" s="16" t="s">
        <v>29</v>
      </c>
      <c r="C49" s="17"/>
      <c r="D49" s="5">
        <f>D19+D26+D40+D44+D47+D48</f>
        <v>509693</v>
      </c>
      <c r="E49" s="5">
        <f t="shared" ref="E49:I49" si="9">E19+E26+E40+E44+E47+E48</f>
        <v>128513</v>
      </c>
      <c r="F49" s="5">
        <f t="shared" si="9"/>
        <v>381180</v>
      </c>
      <c r="G49" s="5">
        <f t="shared" si="9"/>
        <v>38454</v>
      </c>
      <c r="H49" s="5">
        <f t="shared" si="9"/>
        <v>3208</v>
      </c>
      <c r="I49" s="5">
        <f t="shared" si="9"/>
        <v>35246</v>
      </c>
      <c r="J49" s="7">
        <f t="shared" si="2"/>
        <v>1225.4615904717325</v>
      </c>
      <c r="K49" s="7">
        <f t="shared" si="2"/>
        <v>3906.0162094763095</v>
      </c>
      <c r="L49" s="7">
        <f t="shared" si="2"/>
        <v>981.48442376439891</v>
      </c>
      <c r="M49" s="8" t="s">
        <v>60</v>
      </c>
    </row>
    <row r="51" spans="1:13" ht="62.45" customHeight="1" x14ac:dyDescent="0.25">
      <c r="A51" s="29" t="s">
        <v>61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</row>
  </sheetData>
  <mergeCells count="50">
    <mergeCell ref="A51:L51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1:L1"/>
    <mergeCell ref="A2:C3"/>
    <mergeCell ref="D2:F2"/>
    <mergeCell ref="G2:I2"/>
    <mergeCell ref="J2:L2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B33:C33"/>
    <mergeCell ref="B34:C34"/>
    <mergeCell ref="B35:C35"/>
    <mergeCell ref="B36:C36"/>
    <mergeCell ref="B37:C37"/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</mergeCells>
  <phoneticPr fontId="1" type="noConversion"/>
  <printOptions horizontalCentered="1"/>
  <pageMargins left="0.35433070866141736" right="0.39370078740157483" top="0.3149606299212598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來臺旅客按居住地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Administrator</cp:lastModifiedBy>
  <cp:lastPrinted>2018-08-24T04:06:30Z</cp:lastPrinted>
  <dcterms:created xsi:type="dcterms:W3CDTF">2018-08-16T04:21:57Z</dcterms:created>
  <dcterms:modified xsi:type="dcterms:W3CDTF">2023-07-20T02:07:32Z</dcterms:modified>
</cp:coreProperties>
</file>