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<sst xmlns="http://schemas.openxmlformats.org/spreadsheetml/2006/main" count="118" uniqueCount="73">
  <si>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</si>
  <si>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</si>
  <si>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</si>
  <si>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</si>
  <si>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</si>
  <si>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</si>
  <si>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</si>
  <si>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</si>
  <si>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</si>
  <si>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</si>
  <si>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</si>
  <si>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</si>
  <si>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</si>
  <si>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</si>
  <si>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</si>
  <si>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</si>
  <si>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</si>
  <si>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</si>
  <si>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</si>
  <si>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</si>
  <si>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</si>
  <si>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</si>
  <si>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</si>
  <si>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</si>
  <si>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</si>
  <si>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</si>
  <si>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</si>
  <si>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</si>
  <si>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</si>
  <si>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</si>
  <si>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</si>
  <si>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</si>
  <si>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</si>
  <si>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</si>
  <si>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</si>
  <si>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</si>
  <si>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</si>
  <si>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</si>
  <si>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</si>
  <si>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</si>
  <si>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</si>
  <si>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</si>
  <si>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</si>
  <si>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</si>
  <si>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</si>
  <si>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</si>
  <si>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</si>
  <si>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</si>
  <si>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</si>
  <si>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</si>
  <si>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</si>
  <si>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</si>
  <si>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</si>
  <si>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</si>
  <si>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</si>
  <si>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</si>
  <si>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</si>
  <si>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</si>
  <si>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</si>
  <si>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</si>
  <si>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</si>
  <si>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</si>
  <si>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</si>
  <si>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</si>
  <si>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</si>
  <si>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</si>
  <si>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</si>
  <si>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</si>
  <si>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</si>
  <si>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</si>
  <si>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</si>
  <si>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112年1至5月來臺旅客人次～按停留夜數分
Table 1-8  Visitor Arrivals  by Length of Stay,
January-May,2023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</si>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</sst>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11516.0</v>
      </c>
      <c r="E3" s="4" t="n">
        <v>29755.0</v>
      </c>
      <c r="F3" s="4" t="n">
        <v>67805.0</v>
      </c>
      <c r="G3" s="4" t="n">
        <v>75124.0</v>
      </c>
      <c r="H3" s="4" t="n">
        <v>76916.0</v>
      </c>
      <c r="I3" s="4" t="n">
        <v>24635.0</v>
      </c>
      <c r="J3" s="4" t="n">
        <v>4912.0</v>
      </c>
      <c r="K3" s="4" t="n">
        <v>841.0</v>
      </c>
      <c r="L3" s="4" t="n">
        <v>493.0</v>
      </c>
      <c r="M3" s="4" t="n">
        <v>22856.0</v>
      </c>
      <c r="N3" s="11" t="n">
        <f>SUM(D3:M3)</f>
        <v>314853.0</v>
      </c>
      <c r="O3" s="4" t="n">
        <v>3123513.0</v>
      </c>
      <c r="P3" s="4" t="n">
        <v>1439815.0</v>
      </c>
      <c r="Q3" s="11" t="n">
        <f>SUM(D3:L3)</f>
        <v>291997.0</v>
      </c>
      <c r="R3" s="6" t="n">
        <f ref="R3:R48" si="0" t="shared">IF(P3&lt;&gt;0,P3/SUM(D3:L3),0)</f>
        <v>4.930923947848779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1215.0</v>
      </c>
      <c r="E4" s="5" t="n">
        <v>1363.0</v>
      </c>
      <c r="F4" s="5" t="n">
        <v>1399.0</v>
      </c>
      <c r="G4" s="5" t="n">
        <v>1938.0</v>
      </c>
      <c r="H4" s="5" t="n">
        <v>4182.0</v>
      </c>
      <c r="I4" s="5" t="n">
        <v>6183.0</v>
      </c>
      <c r="J4" s="5" t="n">
        <v>4392.0</v>
      </c>
      <c r="K4" s="5" t="n">
        <v>2666.0</v>
      </c>
      <c r="L4" s="5" t="n">
        <v>2562.0</v>
      </c>
      <c r="M4" s="5" t="n">
        <v>28224.0</v>
      </c>
      <c r="N4" s="11" t="n">
        <f ref="N4:N14" si="1" t="shared">SUM(D4:M4)</f>
        <v>54124.0</v>
      </c>
      <c r="O4" s="5" t="n">
        <v>3921889.0</v>
      </c>
      <c r="P4" s="5" t="n">
        <v>539141.0</v>
      </c>
      <c r="Q4" s="11" t="n">
        <f ref="Q4:Q48" si="2" t="shared">SUM(D4:L4)</f>
        <v>25900.0</v>
      </c>
      <c r="R4" s="6" t="n">
        <f si="0" t="shared"/>
        <v>20.816254826254827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16813.0</v>
      </c>
      <c r="E5" s="5" t="n">
        <v>54473.0</v>
      </c>
      <c r="F5" s="5" t="n">
        <v>75219.0</v>
      </c>
      <c r="G5" s="5" t="n">
        <v>33961.0</v>
      </c>
      <c r="H5" s="5" t="n">
        <v>29734.0</v>
      </c>
      <c r="I5" s="5" t="n">
        <v>16027.0</v>
      </c>
      <c r="J5" s="5" t="n">
        <v>7910.0</v>
      </c>
      <c r="K5" s="5" t="n">
        <v>6109.0</v>
      </c>
      <c r="L5" s="5" t="n">
        <v>4019.0</v>
      </c>
      <c r="M5" s="5" t="n">
        <v>22453.0</v>
      </c>
      <c r="N5" s="11" t="n">
        <f si="1" t="shared"/>
        <v>266718.0</v>
      </c>
      <c r="O5" s="5" t="n">
        <v>5319885.0</v>
      </c>
      <c r="P5" s="5" t="n">
        <v>1573293.0</v>
      </c>
      <c r="Q5" s="11" t="n">
        <f si="2" t="shared"/>
        <v>244265.0</v>
      </c>
      <c r="R5" s="6" t="n">
        <f si="0" t="shared"/>
        <v>6.440926862219311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5839.0</v>
      </c>
      <c r="E6" s="5" t="n">
        <v>34365.0</v>
      </c>
      <c r="F6" s="5" t="n">
        <v>143078.0</v>
      </c>
      <c r="G6" s="5" t="n">
        <v>42611.0</v>
      </c>
      <c r="H6" s="5" t="n">
        <v>21179.0</v>
      </c>
      <c r="I6" s="5" t="n">
        <v>7178.0</v>
      </c>
      <c r="J6" s="5" t="n">
        <v>2927.0</v>
      </c>
      <c r="K6" s="5" t="n">
        <v>2006.0</v>
      </c>
      <c r="L6" s="5" t="n">
        <v>1361.0</v>
      </c>
      <c r="M6" s="5" t="n">
        <v>4377.0</v>
      </c>
      <c r="N6" s="11" t="n">
        <f si="1" t="shared"/>
        <v>264921.0</v>
      </c>
      <c r="O6" s="5" t="n">
        <v>2349186.0</v>
      </c>
      <c r="P6" s="5" t="n">
        <v>1122515.0</v>
      </c>
      <c r="Q6" s="11" t="n">
        <f si="2" t="shared"/>
        <v>260544.0</v>
      </c>
      <c r="R6" s="6" t="n">
        <f si="0" t="shared"/>
        <v>4.308350988700565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697.0</v>
      </c>
      <c r="E7" s="5" t="n">
        <v>574.0</v>
      </c>
      <c r="F7" s="5" t="n">
        <v>901.0</v>
      </c>
      <c r="G7" s="5" t="n">
        <v>951.0</v>
      </c>
      <c r="H7" s="5" t="n">
        <v>1933.0</v>
      </c>
      <c r="I7" s="5" t="n">
        <v>1236.0</v>
      </c>
      <c r="J7" s="5" t="n">
        <v>797.0</v>
      </c>
      <c r="K7" s="5" t="n">
        <v>874.0</v>
      </c>
      <c r="L7" s="5" t="n">
        <v>446.0</v>
      </c>
      <c r="M7" s="5" t="n">
        <v>2966.0</v>
      </c>
      <c r="N7" s="11" t="n">
        <f si="1" t="shared"/>
        <v>11375.0</v>
      </c>
      <c r="O7" s="5" t="n">
        <v>1260503.0</v>
      </c>
      <c r="P7" s="5" t="n">
        <v>127775.0</v>
      </c>
      <c r="Q7" s="11" t="n">
        <f si="2" t="shared"/>
        <v>8409.0</v>
      </c>
      <c r="R7" s="6" t="n">
        <f si="0" t="shared"/>
        <v>15.195029135450113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377.0</v>
      </c>
      <c r="E8" s="5" t="n">
        <v>432.0</v>
      </c>
      <c r="F8" s="5" t="n">
        <v>552.0</v>
      </c>
      <c r="G8" s="5" t="n">
        <v>578.0</v>
      </c>
      <c r="H8" s="5" t="n">
        <v>1212.0</v>
      </c>
      <c r="I8" s="5" t="n">
        <v>1192.0</v>
      </c>
      <c r="J8" s="5" t="n">
        <v>563.0</v>
      </c>
      <c r="K8" s="5" t="n">
        <v>234.0</v>
      </c>
      <c r="L8" s="5" t="n">
        <v>119.0</v>
      </c>
      <c r="M8" s="5" t="n">
        <v>514.0</v>
      </c>
      <c r="N8" s="11" t="n">
        <f si="1" t="shared"/>
        <v>5773.0</v>
      </c>
      <c r="O8" s="5" t="n">
        <v>211249.0</v>
      </c>
      <c r="P8" s="5" t="n">
        <v>56510.0</v>
      </c>
      <c r="Q8" s="11" t="n">
        <f si="2" t="shared"/>
        <v>5259.0</v>
      </c>
      <c r="R8" s="6" t="n">
        <f si="0" t="shared"/>
        <v>10.745388857197186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9207.0</v>
      </c>
      <c r="E9" s="5" t="n">
        <v>3002.0</v>
      </c>
      <c r="F9" s="5" t="n">
        <v>8046.0</v>
      </c>
      <c r="G9" s="5" t="n">
        <v>19800.0</v>
      </c>
      <c r="H9" s="5" t="n">
        <v>73181.0</v>
      </c>
      <c r="I9" s="5" t="n">
        <v>30477.0</v>
      </c>
      <c r="J9" s="5" t="n">
        <v>6673.0</v>
      </c>
      <c r="K9" s="5" t="n">
        <v>2855.0</v>
      </c>
      <c r="L9" s="5" t="n">
        <v>2048.0</v>
      </c>
      <c r="M9" s="5" t="n">
        <v>17755.0</v>
      </c>
      <c r="N9" s="11" t="n">
        <f si="1" t="shared"/>
        <v>173044.0</v>
      </c>
      <c r="O9" s="5" t="n">
        <v>1.261615E7</v>
      </c>
      <c r="P9" s="5" t="n">
        <v>1285195.0</v>
      </c>
      <c r="Q9" s="11" t="n">
        <f si="2" t="shared"/>
        <v>155289.0</v>
      </c>
      <c r="R9" s="6" t="n">
        <f si="0" t="shared"/>
        <v>8.276149630688588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3219.0</v>
      </c>
      <c r="E10" s="5" t="n">
        <v>5361.0</v>
      </c>
      <c r="F10" s="5" t="n">
        <v>12320.0</v>
      </c>
      <c r="G10" s="5" t="n">
        <v>22451.0</v>
      </c>
      <c r="H10" s="5" t="n">
        <v>69238.0</v>
      </c>
      <c r="I10" s="5" t="n">
        <v>39452.0</v>
      </c>
      <c r="J10" s="5" t="n">
        <v>4698.0</v>
      </c>
      <c r="K10" s="5" t="n">
        <v>990.0</v>
      </c>
      <c r="L10" s="5" t="n">
        <v>456.0</v>
      </c>
      <c r="M10" s="5" t="n">
        <v>1719.0</v>
      </c>
      <c r="N10" s="11" t="n">
        <f si="1" t="shared"/>
        <v>159904.0</v>
      </c>
      <c r="O10" s="5" t="n">
        <v>1522321.0</v>
      </c>
      <c r="P10" s="5" t="n">
        <v>1112782.0</v>
      </c>
      <c r="Q10" s="11" t="n">
        <f si="2" t="shared"/>
        <v>158185.0</v>
      </c>
      <c r="R10" s="6" t="n">
        <f si="0" t="shared"/>
        <v>7.034687233302779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5517.0</v>
      </c>
      <c r="E11" s="5" t="n">
        <v>1165.0</v>
      </c>
      <c r="F11" s="5" t="n">
        <v>1620.0</v>
      </c>
      <c r="G11" s="5" t="n">
        <v>2318.0</v>
      </c>
      <c r="H11" s="5" t="n">
        <v>9430.0</v>
      </c>
      <c r="I11" s="5" t="n">
        <v>9755.0</v>
      </c>
      <c r="J11" s="5" t="n">
        <v>2385.0</v>
      </c>
      <c r="K11" s="5" t="n">
        <v>2467.0</v>
      </c>
      <c r="L11" s="5" t="n">
        <v>958.0</v>
      </c>
      <c r="M11" s="5" t="n">
        <v>33351.0</v>
      </c>
      <c r="N11" s="11" t="n">
        <f si="1" t="shared"/>
        <v>68966.0</v>
      </c>
      <c r="O11" s="5" t="n">
        <v>4.7630375E7</v>
      </c>
      <c r="P11" s="5" t="n">
        <v>420210.0</v>
      </c>
      <c r="Q11" s="11" t="n">
        <f si="2" t="shared"/>
        <v>35615.0</v>
      </c>
      <c r="R11" s="6" t="n">
        <f si="0" t="shared"/>
        <v>11.798680331321073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4131.0</v>
      </c>
      <c r="E12" s="5" t="n">
        <v>7336.0</v>
      </c>
      <c r="F12" s="5" t="n">
        <v>19754.0</v>
      </c>
      <c r="G12" s="5" t="n">
        <v>16576.0</v>
      </c>
      <c r="H12" s="5" t="n">
        <v>18570.0</v>
      </c>
      <c r="I12" s="5" t="n">
        <v>12327.0</v>
      </c>
      <c r="J12" s="5" t="n">
        <v>1276.0</v>
      </c>
      <c r="K12" s="5" t="n">
        <v>1725.0</v>
      </c>
      <c r="L12" s="5" t="n">
        <v>877.0</v>
      </c>
      <c r="M12" s="5" t="n">
        <v>33228.0</v>
      </c>
      <c r="N12" s="11" t="n">
        <f si="1" t="shared"/>
        <v>115800.0</v>
      </c>
      <c r="O12" s="5" t="n">
        <v>4.0422697E7</v>
      </c>
      <c r="P12" s="5" t="n">
        <v>563118.0</v>
      </c>
      <c r="Q12" s="11" t="n">
        <f si="2" t="shared"/>
        <v>82572.0</v>
      </c>
      <c r="R12" s="6" t="n">
        <f si="0" t="shared"/>
        <v>6.819720970789129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5173.0</v>
      </c>
      <c r="E13" s="5" t="n">
        <v>7933.0</v>
      </c>
      <c r="F13" s="5" t="n">
        <v>44262.0</v>
      </c>
      <c r="G13" s="5" t="n">
        <v>35666.0</v>
      </c>
      <c r="H13" s="5" t="n">
        <v>27096.0</v>
      </c>
      <c r="I13" s="5" t="n">
        <v>20108.0</v>
      </c>
      <c r="J13" s="5" t="n">
        <v>1298.0</v>
      </c>
      <c r="K13" s="5" t="n">
        <v>1526.0</v>
      </c>
      <c r="L13" s="5" t="n">
        <v>1188.0</v>
      </c>
      <c r="M13" s="5" t="n">
        <v>17324.0</v>
      </c>
      <c r="N13" s="11" t="n">
        <f si="1" t="shared"/>
        <v>161574.0</v>
      </c>
      <c r="O13" s="5" t="n">
        <v>1.8369516E7</v>
      </c>
      <c r="P13" s="5" t="n">
        <v>869166.0</v>
      </c>
      <c r="Q13" s="11" t="n">
        <f si="2" t="shared"/>
        <v>144250.0</v>
      </c>
      <c r="R13" s="6" t="n">
        <f si="0" t="shared"/>
        <v>6.025414211438475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908.0</v>
      </c>
      <c r="E14" s="5" t="n">
        <v>3962.0</v>
      </c>
      <c r="F14" s="5" t="n">
        <v>10413.0</v>
      </c>
      <c r="G14" s="5" t="n">
        <v>30644.0</v>
      </c>
      <c r="H14" s="5" t="n">
        <v>9952.0</v>
      </c>
      <c r="I14" s="5" t="n">
        <v>8917.0</v>
      </c>
      <c r="J14" s="5" t="n">
        <v>2985.0</v>
      </c>
      <c r="K14" s="5" t="n">
        <v>3699.0</v>
      </c>
      <c r="L14" s="5" t="n">
        <v>4814.0</v>
      </c>
      <c r="M14" s="5" t="n">
        <v>74795.0</v>
      </c>
      <c r="N14" s="11" t="n">
        <f si="1" t="shared"/>
        <v>151089.0</v>
      </c>
      <c r="O14" s="5" t="n">
        <v>8.641968E7</v>
      </c>
      <c r="P14" s="5" t="n">
        <v>940223.0</v>
      </c>
      <c r="Q14" s="11" t="n">
        <f si="2" t="shared"/>
        <v>76294.0</v>
      </c>
      <c r="R14" s="6" t="n">
        <f si="0" t="shared"/>
        <v>12.32368207198469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388.0</v>
      </c>
      <c r="E15" s="5" t="n">
        <f ref="E15:M15" si="3" t="shared">E16-E9-E10-E11-E12-E13-E14</f>
        <v>227.0</v>
      </c>
      <c r="F15" s="5" t="n">
        <f si="3" t="shared"/>
        <v>334.0</v>
      </c>
      <c r="G15" s="5" t="n">
        <f si="3" t="shared"/>
        <v>710.0</v>
      </c>
      <c r="H15" s="5" t="n">
        <f si="3" t="shared"/>
        <v>1710.0</v>
      </c>
      <c r="I15" s="5" t="n">
        <f si="3" t="shared"/>
        <v>1377.0</v>
      </c>
      <c r="J15" s="5" t="n">
        <f si="3" t="shared"/>
        <v>723.0</v>
      </c>
      <c r="K15" s="5" t="n">
        <f si="3" t="shared"/>
        <v>227.0</v>
      </c>
      <c r="L15" s="5" t="n">
        <f si="3" t="shared"/>
        <v>92.0</v>
      </c>
      <c r="M15" s="5" t="n">
        <f si="3" t="shared"/>
        <v>1227.0</v>
      </c>
      <c r="N15" s="5" t="n">
        <f ref="N15" si="4" t="shared">N16-N9-N10-N11-N12-N13-N14</f>
        <v>7015.0</v>
      </c>
      <c r="O15" s="5" t="n">
        <f>O16-O9-O10-O11-O12-O13-O14</f>
        <v>736476.0</v>
      </c>
      <c r="P15" s="5" t="n">
        <f>P16-P9-P10-P11-P12-P13-P14</f>
        <v>65278.0</v>
      </c>
      <c r="Q15" s="11" t="n">
        <f si="2" t="shared"/>
        <v>5788.0</v>
      </c>
      <c r="R15" s="6" t="n">
        <f si="0" t="shared"/>
        <v>11.278161713890809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28543.0</v>
      </c>
      <c r="E16" s="5" t="n">
        <v>28986.0</v>
      </c>
      <c r="F16" s="5" t="n">
        <v>96749.0</v>
      </c>
      <c r="G16" s="5" t="n">
        <v>128165.0</v>
      </c>
      <c r="H16" s="5" t="n">
        <v>209177.0</v>
      </c>
      <c r="I16" s="5" t="n">
        <v>122413.0</v>
      </c>
      <c r="J16" s="5" t="n">
        <v>20038.0</v>
      </c>
      <c r="K16" s="5" t="n">
        <v>13489.0</v>
      </c>
      <c r="L16" s="5" t="n">
        <v>10433.0</v>
      </c>
      <c r="M16" s="5" t="n">
        <v>179399.0</v>
      </c>
      <c r="N16" s="11" t="n">
        <f ref="N16:N48" si="5" t="shared">SUM(D16:M16)</f>
        <v>837392.0</v>
      </c>
      <c r="O16" s="5" t="n">
        <v>2.07717215E8</v>
      </c>
      <c r="P16" s="5" t="n">
        <v>5255972.0</v>
      </c>
      <c r="Q16" s="11" t="n">
        <f si="2" t="shared"/>
        <v>657993.0</v>
      </c>
      <c r="R16" s="6" t="n">
        <f si="0" t="shared"/>
        <v>7.987884369590558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345.0</v>
      </c>
      <c r="E17" s="5" t="n">
        <f ref="E17:M17" si="6" t="shared">E18-E16-E3-E4-E5-E6-E7-E8</f>
        <v>999.0</v>
      </c>
      <c r="F17" s="5" t="n">
        <f si="6" t="shared"/>
        <v>1404.0</v>
      </c>
      <c r="G17" s="5" t="n">
        <f si="6" t="shared"/>
        <v>1045.0</v>
      </c>
      <c r="H17" s="5" t="n">
        <f si="6" t="shared"/>
        <v>1480.0</v>
      </c>
      <c r="I17" s="5" t="n">
        <f si="6" t="shared"/>
        <v>966.0</v>
      </c>
      <c r="J17" s="5" t="n">
        <f si="6" t="shared"/>
        <v>393.0</v>
      </c>
      <c r="K17" s="5" t="n">
        <f si="6" t="shared"/>
        <v>471.0</v>
      </c>
      <c r="L17" s="5" t="n">
        <f si="6" t="shared"/>
        <v>149.0</v>
      </c>
      <c r="M17" s="5" t="n">
        <f si="6" t="shared"/>
        <v>758.0</v>
      </c>
      <c r="N17" s="11" t="n">
        <f si="5" t="shared"/>
        <v>8010.0</v>
      </c>
      <c r="O17" s="5" t="n">
        <f>O18-O16-O3-O4-O5-O6-O7-O8</f>
        <v>498322.0</v>
      </c>
      <c r="P17" s="5" t="n">
        <f>P18-P16-P3-P4-P5-P6-P7-P8</f>
        <v>72588.0</v>
      </c>
      <c r="Q17" s="11" t="n">
        <f si="2" t="shared"/>
        <v>7252.0</v>
      </c>
      <c r="R17" s="6" t="n">
        <f si="0" t="shared"/>
        <v>10.009376723662438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65345.0</v>
      </c>
      <c r="E18" s="5" t="n">
        <v>150947.0</v>
      </c>
      <c r="F18" s="5" t="n">
        <v>387107.0</v>
      </c>
      <c r="G18" s="5" t="n">
        <v>284373.0</v>
      </c>
      <c r="H18" s="5" t="n">
        <v>345813.0</v>
      </c>
      <c r="I18" s="5" t="n">
        <v>179830.0</v>
      </c>
      <c r="J18" s="5" t="n">
        <v>41932.0</v>
      </c>
      <c r="K18" s="5" t="n">
        <v>26690.0</v>
      </c>
      <c r="L18" s="5" t="n">
        <v>19582.0</v>
      </c>
      <c r="M18" s="5" t="n">
        <v>261547.0</v>
      </c>
      <c r="N18" s="11" t="n">
        <f si="5" t="shared"/>
        <v>1763166.0</v>
      </c>
      <c r="O18" s="5" t="n">
        <v>2.24401762E8</v>
      </c>
      <c r="P18" s="5" t="n">
        <v>1.0187609E7</v>
      </c>
      <c r="Q18" s="11" t="n">
        <f si="2" t="shared"/>
        <v>1501619.0</v>
      </c>
      <c r="R18" s="6" t="n">
        <f si="0" t="shared"/>
        <v>6.784416686256634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2706.0</v>
      </c>
      <c r="E19" s="5" t="n">
        <v>2013.0</v>
      </c>
      <c r="F19" s="5" t="n">
        <v>3054.0</v>
      </c>
      <c r="G19" s="5" t="n">
        <v>2963.0</v>
      </c>
      <c r="H19" s="5" t="n">
        <v>5347.0</v>
      </c>
      <c r="I19" s="5" t="n">
        <v>6754.0</v>
      </c>
      <c r="J19" s="5" t="n">
        <v>4153.0</v>
      </c>
      <c r="K19" s="5" t="n">
        <v>1652.0</v>
      </c>
      <c r="L19" s="5" t="n">
        <v>757.0</v>
      </c>
      <c r="M19" s="5" t="n">
        <v>4428.0</v>
      </c>
      <c r="N19" s="11" t="n">
        <f si="5" t="shared"/>
        <v>33827.0</v>
      </c>
      <c r="O19" s="5" t="n">
        <v>975805.0</v>
      </c>
      <c r="P19" s="5" t="n">
        <v>350048.0</v>
      </c>
      <c r="Q19" s="11" t="n">
        <f si="2" t="shared"/>
        <v>29399.0</v>
      </c>
      <c r="R19" s="6" t="n">
        <f si="0" t="shared"/>
        <v>11.906799551005136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14679.0</v>
      </c>
      <c r="E20" s="5" t="n">
        <v>9604.0</v>
      </c>
      <c r="F20" s="5" t="n">
        <v>13401.0</v>
      </c>
      <c r="G20" s="5" t="n">
        <v>13096.0</v>
      </c>
      <c r="H20" s="5" t="n">
        <v>31699.0</v>
      </c>
      <c r="I20" s="5" t="n">
        <v>44372.0</v>
      </c>
      <c r="J20" s="5" t="n">
        <v>20995.0</v>
      </c>
      <c r="K20" s="5" t="n">
        <v>8005.0</v>
      </c>
      <c r="L20" s="5" t="n">
        <v>4288.0</v>
      </c>
      <c r="M20" s="5" t="n">
        <v>16876.0</v>
      </c>
      <c r="N20" s="11" t="n">
        <f si="5" t="shared"/>
        <v>177015.0</v>
      </c>
      <c r="O20" s="5" t="n">
        <v>4171799.0</v>
      </c>
      <c r="P20" s="5" t="n">
        <v>1917936.0</v>
      </c>
      <c r="Q20" s="11" t="n">
        <f si="2" t="shared"/>
        <v>160139.0</v>
      </c>
      <c r="R20" s="6" t="n">
        <f si="0" t="shared"/>
        <v>11.976695246005033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92.0</v>
      </c>
      <c r="E21" s="5" t="n">
        <v>51.0</v>
      </c>
      <c r="F21" s="5" t="n">
        <v>62.0</v>
      </c>
      <c r="G21" s="5" t="n">
        <v>97.0</v>
      </c>
      <c r="H21" s="5" t="n">
        <v>189.0</v>
      </c>
      <c r="I21" s="5" t="n">
        <v>141.0</v>
      </c>
      <c r="J21" s="5" t="n">
        <v>110.0</v>
      </c>
      <c r="K21" s="5" t="n">
        <v>54.0</v>
      </c>
      <c r="L21" s="5" t="n">
        <v>33.0</v>
      </c>
      <c r="M21" s="5" t="n">
        <v>185.0</v>
      </c>
      <c r="N21" s="11" t="n">
        <f si="5" t="shared"/>
        <v>1014.0</v>
      </c>
      <c r="O21" s="5" t="n">
        <v>63737.0</v>
      </c>
      <c r="P21" s="5" t="n">
        <v>10670.0</v>
      </c>
      <c r="Q21" s="11" t="n">
        <f si="2" t="shared"/>
        <v>829.0</v>
      </c>
      <c r="R21" s="6" t="n">
        <f si="0" t="shared"/>
        <v>12.870928829915561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42.0</v>
      </c>
      <c r="E22" s="5" t="n">
        <v>58.0</v>
      </c>
      <c r="F22" s="5" t="n">
        <v>88.0</v>
      </c>
      <c r="G22" s="5" t="n">
        <v>114.0</v>
      </c>
      <c r="H22" s="5" t="n">
        <v>204.0</v>
      </c>
      <c r="I22" s="5" t="n">
        <v>177.0</v>
      </c>
      <c r="J22" s="5" t="n">
        <v>134.0</v>
      </c>
      <c r="K22" s="5" t="n">
        <v>83.0</v>
      </c>
      <c r="L22" s="5" t="n">
        <v>38.0</v>
      </c>
      <c r="M22" s="5" t="n">
        <v>171.0</v>
      </c>
      <c r="N22" s="11" t="n">
        <f si="5" t="shared"/>
        <v>1109.0</v>
      </c>
      <c r="O22" s="5" t="n">
        <v>65506.0</v>
      </c>
      <c r="P22" s="5" t="n">
        <v>13637.0</v>
      </c>
      <c r="Q22" s="11" t="n">
        <f si="2" t="shared"/>
        <v>938.0</v>
      </c>
      <c r="R22" s="6" t="n">
        <f si="0" t="shared"/>
        <v>14.538379530916844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18.0</v>
      </c>
      <c r="E23" s="5" t="n">
        <v>19.0</v>
      </c>
      <c r="F23" s="5" t="n">
        <v>20.0</v>
      </c>
      <c r="G23" s="5" t="n">
        <v>20.0</v>
      </c>
      <c r="H23" s="5" t="n">
        <v>49.0</v>
      </c>
      <c r="I23" s="5" t="n">
        <v>60.0</v>
      </c>
      <c r="J23" s="5" t="n">
        <v>71.0</v>
      </c>
      <c r="K23" s="5" t="n">
        <v>39.0</v>
      </c>
      <c r="L23" s="5" t="n">
        <v>10.0</v>
      </c>
      <c r="M23" s="5" t="n">
        <v>63.0</v>
      </c>
      <c r="N23" s="11" t="n">
        <f si="5" t="shared"/>
        <v>369.0</v>
      </c>
      <c r="O23" s="5" t="n">
        <v>31915.0</v>
      </c>
      <c r="P23" s="5" t="n">
        <v>5069.0</v>
      </c>
      <c r="Q23" s="11" t="n">
        <f si="2" t="shared"/>
        <v>306.0</v>
      </c>
      <c r="R23" s="6" t="n">
        <f si="0" t="shared"/>
        <v>16.565359477124183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133.0</v>
      </c>
      <c r="E24" s="5" t="n">
        <f ref="E24:M24" si="7" t="shared">E25-E19-E20-E21-E22-E23</f>
        <v>154.0</v>
      </c>
      <c r="F24" s="5" t="n">
        <f si="7" t="shared"/>
        <v>229.0</v>
      </c>
      <c r="G24" s="5" t="n">
        <f si="7" t="shared"/>
        <v>227.0</v>
      </c>
      <c r="H24" s="5" t="n">
        <f si="7" t="shared"/>
        <v>364.0</v>
      </c>
      <c r="I24" s="5" t="n">
        <f si="7" t="shared"/>
        <v>503.0</v>
      </c>
      <c r="J24" s="5" t="n">
        <f si="7" t="shared"/>
        <v>448.0</v>
      </c>
      <c r="K24" s="5" t="n">
        <f si="7" t="shared"/>
        <v>294.0</v>
      </c>
      <c r="L24" s="5" t="n">
        <f si="7" t="shared"/>
        <v>199.0</v>
      </c>
      <c r="M24" s="5" t="n">
        <f si="7" t="shared"/>
        <v>1104.0</v>
      </c>
      <c r="N24" s="11" t="n">
        <f si="5" t="shared"/>
        <v>3655.0</v>
      </c>
      <c r="O24" s="5" t="n">
        <f>O25-O19-O20-O21-O22-O23</f>
        <v>597247.0</v>
      </c>
      <c r="P24" s="5" t="n">
        <f>P25-P19-P20-P21-P22-P23</f>
        <v>47973.0</v>
      </c>
      <c r="Q24" s="11" t="n">
        <f si="2" t="shared"/>
        <v>2551.0</v>
      </c>
      <c r="R24" s="6" t="n">
        <f si="0" t="shared"/>
        <v>18.805566444531557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17670.0</v>
      </c>
      <c r="E25" s="5" t="n">
        <v>11899.0</v>
      </c>
      <c r="F25" s="5" t="n">
        <v>16854.0</v>
      </c>
      <c r="G25" s="5" t="n">
        <v>16517.0</v>
      </c>
      <c r="H25" s="5" t="n">
        <v>37852.0</v>
      </c>
      <c r="I25" s="5" t="n">
        <v>52007.0</v>
      </c>
      <c r="J25" s="5" t="n">
        <v>25911.0</v>
      </c>
      <c r="K25" s="5" t="n">
        <v>10127.0</v>
      </c>
      <c r="L25" s="5" t="n">
        <v>5325.0</v>
      </c>
      <c r="M25" s="5" t="n">
        <v>22827.0</v>
      </c>
      <c r="N25" s="11" t="n">
        <f si="5" t="shared"/>
        <v>216989.0</v>
      </c>
      <c r="O25" s="5" t="n">
        <v>5906009.0</v>
      </c>
      <c r="P25" s="5" t="n">
        <v>2345333.0</v>
      </c>
      <c r="Q25" s="11" t="n">
        <f si="2" t="shared"/>
        <v>194162.0</v>
      </c>
      <c r="R25" s="6" t="n">
        <f si="0" t="shared"/>
        <v>12.079258557287213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146.0</v>
      </c>
      <c r="E26" s="5" t="n">
        <v>153.0</v>
      </c>
      <c r="F26" s="5" t="n">
        <v>191.0</v>
      </c>
      <c r="G26" s="5" t="n">
        <v>180.0</v>
      </c>
      <c r="H26" s="5" t="n">
        <v>326.0</v>
      </c>
      <c r="I26" s="5" t="n">
        <v>525.0</v>
      </c>
      <c r="J26" s="5" t="n">
        <v>294.0</v>
      </c>
      <c r="K26" s="5" t="n">
        <v>147.0</v>
      </c>
      <c r="L26" s="5" t="n">
        <v>107.0</v>
      </c>
      <c r="M26" s="5" t="n">
        <v>329.0</v>
      </c>
      <c r="N26" s="11" t="n">
        <f si="5" t="shared"/>
        <v>2398.0</v>
      </c>
      <c r="O26" s="5" t="n">
        <v>62740.0</v>
      </c>
      <c r="P26" s="5" t="n">
        <v>30369.0</v>
      </c>
      <c r="Q26" s="11" t="n">
        <f si="2" t="shared"/>
        <v>2069.0</v>
      </c>
      <c r="R26" s="6" t="n">
        <f si="0" t="shared"/>
        <v>14.678105364910586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718.0</v>
      </c>
      <c r="E27" s="5" t="n">
        <v>970.0</v>
      </c>
      <c r="F27" s="5" t="n">
        <v>1098.0</v>
      </c>
      <c r="G27" s="5" t="n">
        <v>1003.0</v>
      </c>
      <c r="H27" s="5" t="n">
        <v>2116.0</v>
      </c>
      <c r="I27" s="5" t="n">
        <v>3298.0</v>
      </c>
      <c r="J27" s="5" t="n">
        <v>1912.0</v>
      </c>
      <c r="K27" s="5" t="n">
        <v>1007.0</v>
      </c>
      <c r="L27" s="5" t="n">
        <v>612.0</v>
      </c>
      <c r="M27" s="5" t="n">
        <v>2930.0</v>
      </c>
      <c r="N27" s="11" t="n">
        <f si="5" t="shared"/>
        <v>15664.0</v>
      </c>
      <c r="O27" s="5" t="n">
        <v>498280.0</v>
      </c>
      <c r="P27" s="5" t="n">
        <v>190847.0</v>
      </c>
      <c r="Q27" s="11" t="n">
        <f si="2" t="shared"/>
        <v>12734.0</v>
      </c>
      <c r="R27" s="6" t="n">
        <f si="0" t="shared"/>
        <v>14.987199623056384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1157.0</v>
      </c>
      <c r="E28" s="5" t="n">
        <v>1295.0</v>
      </c>
      <c r="F28" s="5" t="n">
        <v>1634.0</v>
      </c>
      <c r="G28" s="5" t="n">
        <v>1509.0</v>
      </c>
      <c r="H28" s="5" t="n">
        <v>3099.0</v>
      </c>
      <c r="I28" s="5" t="n">
        <v>4433.0</v>
      </c>
      <c r="J28" s="5" t="n">
        <v>3006.0</v>
      </c>
      <c r="K28" s="5" t="n">
        <v>1116.0</v>
      </c>
      <c r="L28" s="5" t="n">
        <v>532.0</v>
      </c>
      <c r="M28" s="5" t="n">
        <v>8246.0</v>
      </c>
      <c r="N28" s="11" t="n">
        <f si="5" t="shared"/>
        <v>26027.0</v>
      </c>
      <c r="O28" s="5" t="n">
        <v>440767.0</v>
      </c>
      <c r="P28" s="5" t="n">
        <v>234805.0</v>
      </c>
      <c r="Q28" s="11" t="n">
        <f si="2" t="shared"/>
        <v>17781.0</v>
      </c>
      <c r="R28" s="6" t="n">
        <f si="0" t="shared"/>
        <v>13.20538777346606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358.0</v>
      </c>
      <c r="E29" s="5" t="n">
        <v>530.0</v>
      </c>
      <c r="F29" s="5" t="n">
        <v>595.0</v>
      </c>
      <c r="G29" s="5" t="n">
        <v>623.0</v>
      </c>
      <c r="H29" s="5" t="n">
        <v>1011.0</v>
      </c>
      <c r="I29" s="5" t="n">
        <v>829.0</v>
      </c>
      <c r="J29" s="5" t="n">
        <v>403.0</v>
      </c>
      <c r="K29" s="5" t="n">
        <v>271.0</v>
      </c>
      <c r="L29" s="5" t="n">
        <v>153.0</v>
      </c>
      <c r="M29" s="5" t="n">
        <v>762.0</v>
      </c>
      <c r="N29" s="11" t="n">
        <f si="5" t="shared"/>
        <v>5535.0</v>
      </c>
      <c r="O29" s="5" t="n">
        <v>152814.0</v>
      </c>
      <c r="P29" s="5" t="n">
        <v>52762.0</v>
      </c>
      <c r="Q29" s="11" t="n">
        <f si="2" t="shared"/>
        <v>4773.0</v>
      </c>
      <c r="R29" s="6" t="n">
        <f si="0" t="shared"/>
        <v>11.054263565891473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676.0</v>
      </c>
      <c r="E30" s="5" t="n">
        <v>484.0</v>
      </c>
      <c r="F30" s="5" t="n">
        <v>612.0</v>
      </c>
      <c r="G30" s="5" t="n">
        <v>604.0</v>
      </c>
      <c r="H30" s="5" t="n">
        <v>1302.0</v>
      </c>
      <c r="I30" s="5" t="n">
        <v>1701.0</v>
      </c>
      <c r="J30" s="5" t="n">
        <v>1175.0</v>
      </c>
      <c r="K30" s="5" t="n">
        <v>547.0</v>
      </c>
      <c r="L30" s="5" t="n">
        <v>211.0</v>
      </c>
      <c r="M30" s="5" t="n">
        <v>1016.0</v>
      </c>
      <c r="N30" s="11" t="n">
        <f si="5" t="shared"/>
        <v>8328.0</v>
      </c>
      <c r="O30" s="5" t="n">
        <v>173843.0</v>
      </c>
      <c r="P30" s="5" t="n">
        <v>97909.0</v>
      </c>
      <c r="Q30" s="11" t="n">
        <f si="2" t="shared"/>
        <v>7312.0</v>
      </c>
      <c r="R30" s="6" t="n">
        <f si="0" t="shared"/>
        <v>13.390180525164114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213.0</v>
      </c>
      <c r="E31" s="5" t="n">
        <v>207.0</v>
      </c>
      <c r="F31" s="5" t="n">
        <v>304.0</v>
      </c>
      <c r="G31" s="5" t="n">
        <v>245.0</v>
      </c>
      <c r="H31" s="5" t="n">
        <v>537.0</v>
      </c>
      <c r="I31" s="5" t="n">
        <v>888.0</v>
      </c>
      <c r="J31" s="5" t="n">
        <v>508.0</v>
      </c>
      <c r="K31" s="5" t="n">
        <v>166.0</v>
      </c>
      <c r="L31" s="5" t="n">
        <v>94.0</v>
      </c>
      <c r="M31" s="5" t="n">
        <v>433.0</v>
      </c>
      <c r="N31" s="11" t="n">
        <f si="5" t="shared"/>
        <v>3595.0</v>
      </c>
      <c r="O31" s="5" t="n">
        <v>70911.0</v>
      </c>
      <c r="P31" s="5" t="n">
        <v>40560.0</v>
      </c>
      <c r="Q31" s="11" t="n">
        <f si="2" t="shared"/>
        <v>3162.0</v>
      </c>
      <c r="R31" s="6" t="n">
        <f si="0" t="shared"/>
        <v>12.827324478178369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159.0</v>
      </c>
      <c r="E32" s="5" t="n">
        <v>219.0</v>
      </c>
      <c r="F32" s="5" t="n">
        <v>348.0</v>
      </c>
      <c r="G32" s="5" t="n">
        <v>273.0</v>
      </c>
      <c r="H32" s="5" t="n">
        <v>543.0</v>
      </c>
      <c r="I32" s="5" t="n">
        <v>564.0</v>
      </c>
      <c r="J32" s="5" t="n">
        <v>381.0</v>
      </c>
      <c r="K32" s="5" t="n">
        <v>241.0</v>
      </c>
      <c r="L32" s="5" t="n">
        <v>135.0</v>
      </c>
      <c r="M32" s="5" t="n">
        <v>594.0</v>
      </c>
      <c r="N32" s="11" t="n">
        <f si="5" t="shared"/>
        <v>3457.0</v>
      </c>
      <c r="O32" s="5" t="n">
        <v>112603.0</v>
      </c>
      <c r="P32" s="5" t="n">
        <v>41030.0</v>
      </c>
      <c r="Q32" s="11" t="n">
        <f si="2" t="shared"/>
        <v>2863.0</v>
      </c>
      <c r="R32" s="6" t="n">
        <f si="0" t="shared"/>
        <v>14.331121201536849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2957.0</v>
      </c>
      <c r="E33" s="5" t="n">
        <v>1488.0</v>
      </c>
      <c r="F33" s="5" t="n">
        <v>2056.0</v>
      </c>
      <c r="G33" s="5" t="n">
        <v>1947.0</v>
      </c>
      <c r="H33" s="5" t="n">
        <v>3385.0</v>
      </c>
      <c r="I33" s="5" t="n">
        <v>3946.0</v>
      </c>
      <c r="J33" s="5" t="n">
        <v>2636.0</v>
      </c>
      <c r="K33" s="5" t="n">
        <v>1303.0</v>
      </c>
      <c r="L33" s="5" t="n">
        <v>686.0</v>
      </c>
      <c r="M33" s="5" t="n">
        <v>2745.0</v>
      </c>
      <c r="N33" s="11" t="n">
        <f si="5" t="shared"/>
        <v>23149.0</v>
      </c>
      <c r="O33" s="5" t="n">
        <v>814784.0</v>
      </c>
      <c r="P33" s="5" t="n">
        <v>250028.0</v>
      </c>
      <c r="Q33" s="11" t="n">
        <f si="2" t="shared"/>
        <v>20404.0</v>
      </c>
      <c r="R33" s="6" t="n">
        <f si="0" t="shared"/>
        <v>12.253871789845128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187.0</v>
      </c>
      <c r="E34" s="5" t="n">
        <v>176.0</v>
      </c>
      <c r="F34" s="5" t="n">
        <v>199.0</v>
      </c>
      <c r="G34" s="5" t="n">
        <v>154.0</v>
      </c>
      <c r="H34" s="5" t="n">
        <v>383.0</v>
      </c>
      <c r="I34" s="5" t="n">
        <v>579.0</v>
      </c>
      <c r="J34" s="5" t="n">
        <v>368.0</v>
      </c>
      <c r="K34" s="5" t="n">
        <v>136.0</v>
      </c>
      <c r="L34" s="5" t="n">
        <v>49.0</v>
      </c>
      <c r="M34" s="5" t="n">
        <v>869.0</v>
      </c>
      <c r="N34" s="11" t="n">
        <f si="5" t="shared"/>
        <v>3100.0</v>
      </c>
      <c r="O34" s="5" t="n">
        <v>49648.0</v>
      </c>
      <c r="P34" s="5" t="n">
        <v>27626.0</v>
      </c>
      <c r="Q34" s="11" t="n">
        <f si="2" t="shared"/>
        <v>2231.0</v>
      </c>
      <c r="R34" s="6" t="n">
        <f si="0" t="shared"/>
        <v>12.382787987449575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121.0</v>
      </c>
      <c r="E35" s="5" t="n">
        <v>40.0</v>
      </c>
      <c r="F35" s="5" t="n">
        <v>46.0</v>
      </c>
      <c r="G35" s="5" t="n">
        <v>46.0</v>
      </c>
      <c r="H35" s="5" t="n">
        <v>70.0</v>
      </c>
      <c r="I35" s="5" t="n">
        <v>53.0</v>
      </c>
      <c r="J35" s="5" t="n">
        <v>28.0</v>
      </c>
      <c r="K35" s="5" t="n">
        <v>21.0</v>
      </c>
      <c r="L35" s="5" t="n">
        <v>15.0</v>
      </c>
      <c r="M35" s="5" t="n">
        <v>116.0</v>
      </c>
      <c r="N35" s="11" t="n">
        <f si="5" t="shared"/>
        <v>556.0</v>
      </c>
      <c r="O35" s="5" t="n">
        <v>13481.0</v>
      </c>
      <c r="P35" s="5" t="n">
        <v>4305.0</v>
      </c>
      <c r="Q35" s="11" t="n">
        <f si="2" t="shared"/>
        <v>440.0</v>
      </c>
      <c r="R35" s="6" t="n">
        <f si="0" t="shared"/>
        <v>9.784090909090908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115.0</v>
      </c>
      <c r="E36" s="5" t="n">
        <v>141.0</v>
      </c>
      <c r="F36" s="5" t="n">
        <v>231.0</v>
      </c>
      <c r="G36" s="5" t="n">
        <v>223.0</v>
      </c>
      <c r="H36" s="5" t="n">
        <v>502.0</v>
      </c>
      <c r="I36" s="5" t="n">
        <v>434.0</v>
      </c>
      <c r="J36" s="5" t="n">
        <v>305.0</v>
      </c>
      <c r="K36" s="5" t="n">
        <v>149.0</v>
      </c>
      <c r="L36" s="5" t="n">
        <v>69.0</v>
      </c>
      <c r="M36" s="5" t="n">
        <v>237.0</v>
      </c>
      <c r="N36" s="11" t="n">
        <f si="5" t="shared"/>
        <v>2406.0</v>
      </c>
      <c r="O36" s="5" t="n">
        <v>53174.0</v>
      </c>
      <c r="P36" s="5" t="n">
        <v>27933.0</v>
      </c>
      <c r="Q36" s="11" t="n">
        <f si="2" t="shared"/>
        <v>2169.0</v>
      </c>
      <c r="R36" s="6" t="n">
        <f si="0" t="shared"/>
        <v>12.878284923928078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77.0</v>
      </c>
      <c r="E37" s="5" t="n">
        <v>68.0</v>
      </c>
      <c r="F37" s="5" t="n">
        <v>107.0</v>
      </c>
      <c r="G37" s="5" t="n">
        <v>118.0</v>
      </c>
      <c r="H37" s="5" t="n">
        <v>281.0</v>
      </c>
      <c r="I37" s="5" t="n">
        <v>292.0</v>
      </c>
      <c r="J37" s="5" t="n">
        <v>226.0</v>
      </c>
      <c r="K37" s="5" t="n">
        <v>192.0</v>
      </c>
      <c r="L37" s="5" t="n">
        <v>104.0</v>
      </c>
      <c r="M37" s="5" t="n">
        <v>435.0</v>
      </c>
      <c r="N37" s="11" t="n">
        <f si="5" t="shared"/>
        <v>1900.0</v>
      </c>
      <c r="O37" s="5" t="n">
        <v>172728.0</v>
      </c>
      <c r="P37" s="5" t="n">
        <v>27819.0</v>
      </c>
      <c r="Q37" s="11" t="n">
        <f si="2" t="shared"/>
        <v>1465.0</v>
      </c>
      <c r="R37" s="6" t="n">
        <f si="0" t="shared"/>
        <v>18.989078498293516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1339.0</v>
      </c>
      <c r="E38" s="5" t="n">
        <f ref="E38:M38" si="8" t="shared">E39-E26-E27-E28-E29-E30-E31-E32-E33-E34-E35-E36-E37</f>
        <v>972.0</v>
      </c>
      <c r="F38" s="5" t="n">
        <f si="8" t="shared"/>
        <v>1340.0</v>
      </c>
      <c r="G38" s="5" t="n">
        <f si="8" t="shared"/>
        <v>1461.0</v>
      </c>
      <c r="H38" s="5" t="n">
        <f si="8" t="shared"/>
        <v>2725.0</v>
      </c>
      <c r="I38" s="5" t="n">
        <f si="8" t="shared"/>
        <v>3072.0</v>
      </c>
      <c r="J38" s="5" t="n">
        <f si="8" t="shared"/>
        <v>1956.0</v>
      </c>
      <c r="K38" s="5" t="n">
        <f si="8" t="shared"/>
        <v>1184.0</v>
      </c>
      <c r="L38" s="5" t="n">
        <f si="8" t="shared"/>
        <v>600.0</v>
      </c>
      <c r="M38" s="5" t="n">
        <f si="8" t="shared"/>
        <v>3697.0</v>
      </c>
      <c r="N38" s="11" t="n">
        <f si="5" t="shared"/>
        <v>18346.0</v>
      </c>
      <c r="O38" s="5" t="n">
        <f>O39-O26-O27-O28-O29-O30-O31-O32-O33-O34-O35-O36-O37</f>
        <v>599944.0</v>
      </c>
      <c r="P38" s="5" t="n">
        <f>P39-P26-P27-P28-P29-P30-P31-P32-P33-P34-P35-P36-P37</f>
        <v>203031.0</v>
      </c>
      <c r="Q38" s="11" t="n">
        <f si="2" t="shared"/>
        <v>14649.0</v>
      </c>
      <c r="R38" s="6" t="n">
        <f si="0" t="shared"/>
        <v>13.859717386852346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8223.0</v>
      </c>
      <c r="E39" s="5" t="n">
        <v>6743.0</v>
      </c>
      <c r="F39" s="5" t="n">
        <v>8761.0</v>
      </c>
      <c r="G39" s="5" t="n">
        <v>8386.0</v>
      </c>
      <c r="H39" s="5" t="n">
        <v>16280.0</v>
      </c>
      <c r="I39" s="5" t="n">
        <v>20614.0</v>
      </c>
      <c r="J39" s="5" t="n">
        <v>13198.0</v>
      </c>
      <c r="K39" s="5" t="n">
        <v>6480.0</v>
      </c>
      <c r="L39" s="5" t="n">
        <v>3367.0</v>
      </c>
      <c r="M39" s="5" t="n">
        <v>22409.0</v>
      </c>
      <c r="N39" s="11" t="n">
        <f si="5" t="shared"/>
        <v>114461.0</v>
      </c>
      <c r="O39" s="5" t="n">
        <v>3215717.0</v>
      </c>
      <c r="P39" s="5" t="n">
        <v>1229024.0</v>
      </c>
      <c r="Q39" s="11" t="n">
        <f si="2" t="shared"/>
        <v>92052.0</v>
      </c>
      <c r="R39" s="6" t="n">
        <f si="0" t="shared"/>
        <v>13.35141007256768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3442.0</v>
      </c>
      <c r="E40" s="5" t="n">
        <v>1644.0</v>
      </c>
      <c r="F40" s="5" t="n">
        <v>2448.0</v>
      </c>
      <c r="G40" s="5" t="n">
        <v>2640.0</v>
      </c>
      <c r="H40" s="5" t="n">
        <v>5032.0</v>
      </c>
      <c r="I40" s="5" t="n">
        <v>6771.0</v>
      </c>
      <c r="J40" s="5" t="n">
        <v>4253.0</v>
      </c>
      <c r="K40" s="5" t="n">
        <v>1658.0</v>
      </c>
      <c r="L40" s="5" t="n">
        <v>486.0</v>
      </c>
      <c r="M40" s="5" t="n">
        <v>2902.0</v>
      </c>
      <c r="N40" s="11" t="n">
        <f si="5" t="shared"/>
        <v>31276.0</v>
      </c>
      <c r="O40" s="5" t="n">
        <v>552160.0</v>
      </c>
      <c r="P40" s="5" t="n">
        <v>325500.0</v>
      </c>
      <c r="Q40" s="11" t="n">
        <f si="2" t="shared"/>
        <v>28374.0</v>
      </c>
      <c r="R40" s="6" t="n">
        <f si="0" t="shared"/>
        <v>11.471769930217805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589.0</v>
      </c>
      <c r="E41" s="5" t="n">
        <v>314.0</v>
      </c>
      <c r="F41" s="5" t="n">
        <v>378.0</v>
      </c>
      <c r="G41" s="5" t="n">
        <v>375.0</v>
      </c>
      <c r="H41" s="5" t="n">
        <v>739.0</v>
      </c>
      <c r="I41" s="5" t="n">
        <v>1083.0</v>
      </c>
      <c r="J41" s="5" t="n">
        <v>868.0</v>
      </c>
      <c r="K41" s="5" t="n">
        <v>451.0</v>
      </c>
      <c r="L41" s="5" t="n">
        <v>202.0</v>
      </c>
      <c r="M41" s="5" t="n">
        <v>519.0</v>
      </c>
      <c r="N41" s="11" t="n">
        <f si="5" t="shared"/>
        <v>5518.0</v>
      </c>
      <c r="O41" s="5" t="n">
        <v>142282.0</v>
      </c>
      <c r="P41" s="5" t="n">
        <v>73003.0</v>
      </c>
      <c r="Q41" s="11" t="n">
        <f si="2" t="shared"/>
        <v>4999.0</v>
      </c>
      <c r="R41" s="6" t="n">
        <f si="0" t="shared"/>
        <v>14.603520704140829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38.0</v>
      </c>
      <c r="E42" s="5" t="n">
        <f ref="E42:M42" si="9" t="shared">E43-E40-E41</f>
        <v>16.0</v>
      </c>
      <c r="F42" s="5" t="n">
        <f si="9" t="shared"/>
        <v>18.0</v>
      </c>
      <c r="G42" s="5" t="n">
        <f si="9" t="shared"/>
        <v>44.0</v>
      </c>
      <c r="H42" s="5" t="n">
        <f si="9" t="shared"/>
        <v>151.0</v>
      </c>
      <c r="I42" s="5" t="n">
        <f si="9" t="shared"/>
        <v>81.0</v>
      </c>
      <c r="J42" s="5" t="n">
        <f si="9" t="shared"/>
        <v>89.0</v>
      </c>
      <c r="K42" s="5" t="n">
        <f si="9" t="shared"/>
        <v>41.0</v>
      </c>
      <c r="L42" s="5" t="n">
        <f si="9" t="shared"/>
        <v>25.0</v>
      </c>
      <c r="M42" s="5" t="n">
        <f si="9" t="shared"/>
        <v>121.0</v>
      </c>
      <c r="N42" s="11" t="n">
        <f si="5" t="shared"/>
        <v>624.0</v>
      </c>
      <c r="O42" s="5" t="n">
        <f>O43-O40-O41</f>
        <v>71598.0</v>
      </c>
      <c r="P42" s="5" t="n">
        <f>P43-P40-P41</f>
        <v>7662.0</v>
      </c>
      <c r="Q42" s="11" t="n">
        <f si="2" t="shared"/>
        <v>503.0</v>
      </c>
      <c r="R42" s="6" t="n">
        <f si="0" t="shared"/>
        <v>15.232604373757455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4069.0</v>
      </c>
      <c r="E43" s="5" t="n">
        <v>1974.0</v>
      </c>
      <c r="F43" s="5" t="n">
        <v>2844.0</v>
      </c>
      <c r="G43" s="5" t="n">
        <v>3059.0</v>
      </c>
      <c r="H43" s="5" t="n">
        <v>5922.0</v>
      </c>
      <c r="I43" s="5" t="n">
        <v>7935.0</v>
      </c>
      <c r="J43" s="5" t="n">
        <v>5210.0</v>
      </c>
      <c r="K43" s="5" t="n">
        <v>2150.0</v>
      </c>
      <c r="L43" s="5" t="n">
        <v>713.0</v>
      </c>
      <c r="M43" s="5" t="n">
        <v>3542.0</v>
      </c>
      <c r="N43" s="11" t="n">
        <f si="5" t="shared"/>
        <v>37418.0</v>
      </c>
      <c r="O43" s="5" t="n">
        <v>766040.0</v>
      </c>
      <c r="P43" s="5" t="n">
        <v>406165.0</v>
      </c>
      <c r="Q43" s="11" t="n">
        <f si="2" t="shared"/>
        <v>33876.0</v>
      </c>
      <c r="R43" s="6" t="n">
        <f si="0" t="shared"/>
        <v>11.989756759948046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131.0</v>
      </c>
      <c r="E44" s="8" t="n">
        <v>26.0</v>
      </c>
      <c r="F44" s="8" t="n">
        <v>30.0</v>
      </c>
      <c r="G44" s="8" t="n">
        <v>61.0</v>
      </c>
      <c r="H44" s="8" t="n">
        <v>109.0</v>
      </c>
      <c r="I44" s="8" t="n">
        <v>183.0</v>
      </c>
      <c r="J44" s="8" t="n">
        <v>171.0</v>
      </c>
      <c r="K44" s="8" t="n">
        <v>149.0</v>
      </c>
      <c r="L44" s="8" t="n">
        <v>67.0</v>
      </c>
      <c r="M44" s="8" t="n">
        <v>519.0</v>
      </c>
      <c r="N44" s="11" t="n">
        <f si="5" t="shared"/>
        <v>1446.0</v>
      </c>
      <c r="O44" s="8" t="n">
        <v>327692.0</v>
      </c>
      <c r="P44" s="8" t="n">
        <v>18962.0</v>
      </c>
      <c r="Q44" s="11" t="n">
        <f si="2" t="shared"/>
        <v>927.0</v>
      </c>
      <c r="R44" s="6" t="n">
        <f si="0" t="shared"/>
        <v>20.455231930960085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25.0</v>
      </c>
      <c r="E45" s="8" t="n">
        <f ref="E45:M45" si="10" t="shared">E46-E44</f>
        <v>36.0</v>
      </c>
      <c r="F45" s="8" t="n">
        <f si="10" t="shared"/>
        <v>60.0</v>
      </c>
      <c r="G45" s="8" t="n">
        <f si="10" t="shared"/>
        <v>85.0</v>
      </c>
      <c r="H45" s="8" t="n">
        <f si="10" t="shared"/>
        <v>212.0</v>
      </c>
      <c r="I45" s="8" t="n">
        <f si="10" t="shared"/>
        <v>180.0</v>
      </c>
      <c r="J45" s="8" t="n">
        <f si="10" t="shared"/>
        <v>156.0</v>
      </c>
      <c r="K45" s="8" t="n">
        <f si="10" t="shared"/>
        <v>83.0</v>
      </c>
      <c r="L45" s="8" t="n">
        <f si="10" t="shared"/>
        <v>63.0</v>
      </c>
      <c r="M45" s="8" t="n">
        <f si="10" t="shared"/>
        <v>417.0</v>
      </c>
      <c r="N45" s="11" t="n">
        <f si="5" t="shared"/>
        <v>1317.0</v>
      </c>
      <c r="O45" s="8" t="n">
        <f>O46-O44</f>
        <v>314310.0</v>
      </c>
      <c r="P45" s="8" t="n">
        <f>P46-P44</f>
        <v>16183.0</v>
      </c>
      <c r="Q45" s="11" t="n">
        <f si="2" t="shared"/>
        <v>900.0</v>
      </c>
      <c r="R45" s="6" t="n">
        <f si="0" t="shared"/>
        <v>17.98111111111111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156.0</v>
      </c>
      <c r="E46" s="8" t="n">
        <v>62.0</v>
      </c>
      <c r="F46" s="8" t="n">
        <v>90.0</v>
      </c>
      <c r="G46" s="8" t="n">
        <v>146.0</v>
      </c>
      <c r="H46" s="8" t="n">
        <v>321.0</v>
      </c>
      <c r="I46" s="8" t="n">
        <v>363.0</v>
      </c>
      <c r="J46" s="8" t="n">
        <v>327.0</v>
      </c>
      <c r="K46" s="8" t="n">
        <v>232.0</v>
      </c>
      <c r="L46" s="8" t="n">
        <v>130.0</v>
      </c>
      <c r="M46" s="8" t="n">
        <v>936.0</v>
      </c>
      <c r="N46" s="11" t="n">
        <f si="5" t="shared"/>
        <v>2763.0</v>
      </c>
      <c r="O46" s="8" t="n">
        <v>642002.0</v>
      </c>
      <c r="P46" s="8" t="n">
        <v>35145.0</v>
      </c>
      <c r="Q46" s="11" t="n">
        <f si="2" t="shared"/>
        <v>1827.0</v>
      </c>
      <c r="R46" s="6" t="n">
        <f si="0" t="shared"/>
        <v>19.236453201970445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14.0</v>
      </c>
      <c r="E47" s="5" t="n">
        <v>41.0</v>
      </c>
      <c r="F47" s="5" t="n">
        <v>31.0</v>
      </c>
      <c r="G47" s="5" t="n">
        <v>43.0</v>
      </c>
      <c r="H47" s="5" t="n">
        <v>67.0</v>
      </c>
      <c r="I47" s="5" t="n">
        <v>57.0</v>
      </c>
      <c r="J47" s="5" t="n">
        <v>30.0</v>
      </c>
      <c r="K47" s="5" t="n">
        <v>33.0</v>
      </c>
      <c r="L47" s="5" t="n">
        <v>9.0</v>
      </c>
      <c r="M47" s="5" t="n">
        <v>108.0</v>
      </c>
      <c r="N47" s="11" t="n">
        <f si="5" t="shared"/>
        <v>433.0</v>
      </c>
      <c r="O47" s="5" t="n">
        <v>21774.0</v>
      </c>
      <c r="P47" s="5" t="n">
        <v>4346.0</v>
      </c>
      <c r="Q47" s="11" t="n">
        <f si="2" t="shared"/>
        <v>325.0</v>
      </c>
      <c r="R47" s="6" t="n">
        <f si="0" t="shared"/>
        <v>13.372307692307693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95477.0</v>
      </c>
      <c r="E48" s="5" t="n">
        <f ref="E48:M48" si="11" t="shared">E47+E46+E43+E39+E25+E18</f>
        <v>171666.0</v>
      </c>
      <c r="F48" s="5" t="n">
        <f si="11" t="shared"/>
        <v>415687.0</v>
      </c>
      <c r="G48" s="5" t="n">
        <f si="11" t="shared"/>
        <v>312524.0</v>
      </c>
      <c r="H48" s="5" t="n">
        <f si="11" t="shared"/>
        <v>406255.0</v>
      </c>
      <c r="I48" s="5" t="n">
        <f si="11" t="shared"/>
        <v>260806.0</v>
      </c>
      <c r="J48" s="5" t="n">
        <f si="11" t="shared"/>
        <v>86608.0</v>
      </c>
      <c r="K48" s="5" t="n">
        <f si="11" t="shared"/>
        <v>45712.0</v>
      </c>
      <c r="L48" s="5" t="n">
        <f si="11" t="shared"/>
        <v>29126.0</v>
      </c>
      <c r="M48" s="5" t="n">
        <f si="11" t="shared"/>
        <v>311369.0</v>
      </c>
      <c r="N48" s="11" t="n">
        <f si="5" t="shared"/>
        <v>2135230.0</v>
      </c>
      <c r="O48" s="5" t="n">
        <f>O47+O46+O43+O39+O25+O18</f>
        <v>2.34953304E8</v>
      </c>
      <c r="P48" s="5" t="n">
        <f>P47+P46+P43+P39+P25+P18</f>
        <v>1.4207622E7</v>
      </c>
      <c r="Q48" s="11" t="n">
        <f si="2" t="shared"/>
        <v>1823861.0</v>
      </c>
      <c r="R48" s="6" t="n">
        <f si="0" t="shared"/>
        <v>7.789860082539184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4.47150892409717</v>
      </c>
      <c r="E49" s="6" t="n">
        <f ref="E49" si="13" t="shared">E48/$N$48*100</f>
        <v>8.039695957812508</v>
      </c>
      <c r="F49" s="6" t="n">
        <f ref="F49" si="14" t="shared">F48/$N$48*100</f>
        <v>19.468019838612232</v>
      </c>
      <c r="G49" s="6" t="n">
        <f ref="G49" si="15" t="shared">G48/$N$48*100</f>
        <v>14.636549692538978</v>
      </c>
      <c r="H49" s="6" t="n">
        <f ref="H49" si="16" t="shared">H48/$N$48*100</f>
        <v>19.026287566210666</v>
      </c>
      <c r="I49" s="6" t="n">
        <f ref="I49" si="17" t="shared">I48/$N$48*100</f>
        <v>12.21442186556015</v>
      </c>
      <c r="J49" s="6" t="n">
        <f ref="J49" si="18" t="shared">J48/$N$48*100</f>
        <v>4.0561438346220315</v>
      </c>
      <c r="K49" s="6" t="n">
        <f ref="K49" si="19" t="shared">K48/$N$48*100</f>
        <v>2.1408466535221033</v>
      </c>
      <c r="L49" s="6" t="n">
        <f ref="L49" si="20" t="shared">L48/$N$48*100</f>
        <v>1.3640685078422465</v>
      </c>
      <c r="M49" s="6" t="n">
        <f ref="M49" si="21" t="shared">M48/$N$48*100</f>
        <v>14.582457159181914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